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anyaedutr-my.sharepoint.com/personal/akif_hafif_alanya_edu_tr/Documents/Masaüstü/risk SGDB/"/>
    </mc:Choice>
  </mc:AlternateContent>
  <xr:revisionPtr revIDLastSave="1839" documentId="11_77BB18E333168998854504E922A4A92879D4F293" xr6:coauthVersionLast="47" xr6:coauthVersionMax="47" xr10:uidLastSave="{C8C4E3F0-E3A7-47E6-9C4B-C1EB693748AD}"/>
  <bookViews>
    <workbookView xWindow="-120" yWindow="-120" windowWidth="29040" windowHeight="15720" tabRatio="777" xr2:uid="{00000000-000D-0000-FFFF-FFFF00000000}"/>
  </bookViews>
  <sheets>
    <sheet name="RB Bireysel" sheetId="73" r:id="rId1"/>
    <sheet name="RD Bireysel" sheetId="58" r:id="rId2"/>
    <sheet name="RD Konsolide" sheetId="68" r:id="rId3"/>
    <sheet name="Kat Değ" sheetId="57" r:id="rId4"/>
    <sheet name="ÖRG Takip Formu" sheetId="71" r:id="rId5"/>
    <sheet name="Eylem Takip Formu" sheetId="69" r:id="rId6"/>
    <sheet name="Risk Kayıt ve Takip Formu" sheetId="70" r:id="rId7"/>
    <sheet name="Risk Kontrol Eylem Planı" sheetId="74" r:id="rId8"/>
  </sheets>
  <definedNames>
    <definedName name="_xlnm._FilterDatabase" localSheetId="5" hidden="1">'Eylem Takip Formu'!$B$3:$AM$44</definedName>
    <definedName name="_xlnm._FilterDatabase" localSheetId="4" hidden="1">'ÖRG Takip Formu'!$A$5:$AA$5</definedName>
    <definedName name="_xlnm._FilterDatabase" localSheetId="1" hidden="1">'RD Bireysel'!$A$3:$Q$3</definedName>
    <definedName name="_xlnm._FilterDatabase" localSheetId="2" hidden="1">'RD Konsolide'!$A$3:$P$3</definedName>
    <definedName name="_xlnm._FilterDatabase" localSheetId="6" hidden="1">'Risk Kayıt ve Takip Formu'!$B$3:$AO$50</definedName>
    <definedName name="_xlnm.Print_Area" localSheetId="5">'Eylem Takip Formu'!$J$3:$AH$18</definedName>
    <definedName name="_xlnm.Print_Area" localSheetId="3">'Kat Değ'!$A$1:$AZ$90</definedName>
    <definedName name="_xlnm.Print_Area" localSheetId="0">'RB Bireysel'!#REF!</definedName>
    <definedName name="_xlnm.Print_Area" localSheetId="1">'RD Bireysel'!$A$1:$Q$44</definedName>
    <definedName name="_xlnm.Print_Area" localSheetId="2">'RD Konsolide'!$A$1:$P$45</definedName>
    <definedName name="_xlnm.Print_Area" localSheetId="7">'Risk Kontrol Eylem Planı'!$B$1:$V$22</definedName>
    <definedName name="_xlnm.Print_Titles" localSheetId="0">'RB Bireysel'!#REF!</definedName>
    <definedName name="_xlnm.Print_Titles" localSheetId="1">'RD Bireysel'!$1:$3</definedName>
    <definedName name="_xlnm.Print_Titles" localSheetId="2">'RD Konsolide'!$1:$3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71" l="1"/>
  <c r="C6" i="71"/>
  <c r="D6" i="71"/>
  <c r="E6" i="71"/>
  <c r="B7" i="71"/>
  <c r="C7" i="71"/>
  <c r="D7" i="71"/>
  <c r="E7" i="71"/>
  <c r="B8" i="71"/>
  <c r="C8" i="71"/>
  <c r="D8" i="71"/>
  <c r="E8" i="71"/>
  <c r="B9" i="71"/>
  <c r="C9" i="71"/>
  <c r="D9" i="71"/>
  <c r="E9" i="71"/>
  <c r="B10" i="71"/>
  <c r="C10" i="71"/>
  <c r="D10" i="71"/>
  <c r="E10" i="71"/>
  <c r="B11" i="71"/>
  <c r="C11" i="71"/>
  <c r="D11" i="71"/>
  <c r="E11" i="71"/>
  <c r="B12" i="71"/>
  <c r="C12" i="71"/>
  <c r="D12" i="71"/>
  <c r="E12" i="71"/>
  <c r="B13" i="71"/>
  <c r="C13" i="71"/>
  <c r="D13" i="71"/>
  <c r="E13" i="71"/>
  <c r="B14" i="71"/>
  <c r="C14" i="71"/>
  <c r="D14" i="71"/>
  <c r="E14" i="71"/>
  <c r="B15" i="71"/>
  <c r="C15" i="71"/>
  <c r="D15" i="71"/>
  <c r="E15" i="71"/>
  <c r="B16" i="71"/>
  <c r="C16" i="71"/>
  <c r="D16" i="71"/>
  <c r="E16" i="71"/>
  <c r="B17" i="71"/>
  <c r="C17" i="71"/>
  <c r="D17" i="71"/>
  <c r="E17" i="71"/>
  <c r="B18" i="71"/>
  <c r="C18" i="71"/>
  <c r="D18" i="71"/>
  <c r="E18" i="71"/>
  <c r="B19" i="71"/>
  <c r="C19" i="71"/>
  <c r="D19" i="71"/>
  <c r="E19" i="71"/>
  <c r="B20" i="71"/>
  <c r="C20" i="71"/>
  <c r="D20" i="71"/>
  <c r="E20" i="71"/>
  <c r="G18" i="71"/>
  <c r="H18" i="71"/>
  <c r="I18" i="71"/>
  <c r="G19" i="71"/>
  <c r="H19" i="71"/>
  <c r="I19" i="71"/>
  <c r="G20" i="71"/>
  <c r="H20" i="71"/>
  <c r="I20" i="71"/>
  <c r="G21" i="71"/>
  <c r="H21" i="71"/>
  <c r="I21" i="71"/>
  <c r="G22" i="71"/>
  <c r="H22" i="71"/>
  <c r="I22" i="71"/>
  <c r="G23" i="71"/>
  <c r="H23" i="71"/>
  <c r="I23" i="71"/>
  <c r="G24" i="71"/>
  <c r="H24" i="71"/>
  <c r="I24" i="71"/>
  <c r="G25" i="71"/>
  <c r="H25" i="71"/>
  <c r="I25" i="71"/>
  <c r="G26" i="71"/>
  <c r="H26" i="71"/>
  <c r="I26" i="71"/>
  <c r="G27" i="71"/>
  <c r="H27" i="71"/>
  <c r="I27" i="71"/>
  <c r="G28" i="71"/>
  <c r="H28" i="71"/>
  <c r="I28" i="71"/>
  <c r="G29" i="71"/>
  <c r="H29" i="71"/>
  <c r="I29" i="71"/>
  <c r="G30" i="71"/>
  <c r="H30" i="71"/>
  <c r="I30" i="71"/>
  <c r="G31" i="71"/>
  <c r="H31" i="71"/>
  <c r="I31" i="71"/>
  <c r="G32" i="71"/>
  <c r="H32" i="71"/>
  <c r="I32" i="71"/>
  <c r="G33" i="71"/>
  <c r="H33" i="71"/>
  <c r="I33" i="71"/>
  <c r="G34" i="71"/>
  <c r="H34" i="71"/>
  <c r="I34" i="71"/>
  <c r="G35" i="71"/>
  <c r="H35" i="71"/>
  <c r="I35" i="71"/>
  <c r="G36" i="71"/>
  <c r="H36" i="71"/>
  <c r="I36" i="71"/>
  <c r="G37" i="71"/>
  <c r="H37" i="71"/>
  <c r="I37" i="71"/>
  <c r="G38" i="71"/>
  <c r="H38" i="71"/>
  <c r="I38" i="71"/>
  <c r="G39" i="71"/>
  <c r="H39" i="71"/>
  <c r="I39" i="71"/>
  <c r="G40" i="71"/>
  <c r="H40" i="71"/>
  <c r="I40" i="71"/>
  <c r="G41" i="71"/>
  <c r="H41" i="71"/>
  <c r="I41" i="71"/>
  <c r="G42" i="71"/>
  <c r="H42" i="71"/>
  <c r="I42" i="71"/>
  <c r="G43" i="71"/>
  <c r="H43" i="71"/>
  <c r="I43" i="71"/>
  <c r="G44" i="71"/>
  <c r="H44" i="71"/>
  <c r="I44" i="71"/>
  <c r="G45" i="71"/>
  <c r="H45" i="71"/>
  <c r="I45" i="71"/>
  <c r="G46" i="71"/>
  <c r="H46" i="71"/>
  <c r="I46" i="71"/>
  <c r="G47" i="71"/>
  <c r="H47" i="71"/>
  <c r="I47" i="71"/>
  <c r="G48" i="71"/>
  <c r="H48" i="71"/>
  <c r="I48" i="71"/>
  <c r="G49" i="71"/>
  <c r="H49" i="71"/>
  <c r="I49" i="71"/>
  <c r="G50" i="71"/>
  <c r="H50" i="71"/>
  <c r="I50" i="71"/>
  <c r="G51" i="71"/>
  <c r="H51" i="71"/>
  <c r="I51" i="71"/>
  <c r="L18" i="71"/>
  <c r="L19" i="71"/>
  <c r="L20" i="71"/>
  <c r="L21" i="71"/>
  <c r="L22" i="71"/>
  <c r="L23" i="71"/>
  <c r="L24" i="71"/>
  <c r="L25" i="71"/>
  <c r="L26" i="71"/>
  <c r="L27" i="71"/>
  <c r="L28" i="71"/>
  <c r="L29" i="71"/>
  <c r="L30" i="71"/>
  <c r="L31" i="71"/>
  <c r="L32" i="71"/>
  <c r="L33" i="71"/>
  <c r="L34" i="71"/>
  <c r="L35" i="71"/>
  <c r="L36" i="71"/>
  <c r="L37" i="71"/>
  <c r="L38" i="71"/>
  <c r="L39" i="71"/>
  <c r="L40" i="71"/>
  <c r="L41" i="71"/>
  <c r="L42" i="71"/>
  <c r="L43" i="71"/>
  <c r="L44" i="71"/>
  <c r="L45" i="71"/>
  <c r="L46" i="71"/>
  <c r="L47" i="71"/>
  <c r="L48" i="71"/>
  <c r="L49" i="71"/>
  <c r="L50" i="71"/>
  <c r="L51" i="71"/>
  <c r="D16" i="68"/>
  <c r="C17" i="57" s="1"/>
  <c r="E16" i="68"/>
  <c r="F16" i="68"/>
  <c r="G16" i="68"/>
  <c r="D17" i="68"/>
  <c r="C18" i="57" s="1"/>
  <c r="E17" i="68"/>
  <c r="F17" i="68"/>
  <c r="G17" i="68"/>
  <c r="D18" i="68"/>
  <c r="C19" i="57" s="1"/>
  <c r="E18" i="68"/>
  <c r="F18" i="68"/>
  <c r="G18" i="68"/>
  <c r="D19" i="68"/>
  <c r="C20" i="57" s="1"/>
  <c r="E19" i="68"/>
  <c r="F19" i="68"/>
  <c r="G19" i="68"/>
  <c r="D20" i="68"/>
  <c r="C21" i="57" s="1"/>
  <c r="E20" i="68"/>
  <c r="F20" i="68"/>
  <c r="G20" i="68"/>
  <c r="D21" i="68"/>
  <c r="C22" i="57" s="1"/>
  <c r="E21" i="68"/>
  <c r="F21" i="68"/>
  <c r="G21" i="68"/>
  <c r="D22" i="68"/>
  <c r="C23" i="57" s="1"/>
  <c r="E22" i="68"/>
  <c r="F22" i="68"/>
  <c r="G22" i="68"/>
  <c r="D23" i="68"/>
  <c r="C24" i="57" s="1"/>
  <c r="E23" i="68"/>
  <c r="F23" i="68"/>
  <c r="G23" i="68"/>
  <c r="D24" i="68"/>
  <c r="C25" i="57" s="1"/>
  <c r="E24" i="68"/>
  <c r="F24" i="68"/>
  <c r="G24" i="68"/>
  <c r="D25" i="68"/>
  <c r="C26" i="57" s="1"/>
  <c r="E25" i="68"/>
  <c r="F25" i="68"/>
  <c r="G25" i="68"/>
  <c r="D26" i="68"/>
  <c r="C27" i="57" s="1"/>
  <c r="E26" i="68"/>
  <c r="F26" i="68"/>
  <c r="G26" i="68"/>
  <c r="D27" i="68"/>
  <c r="C28" i="57" s="1"/>
  <c r="E27" i="68"/>
  <c r="F27" i="68"/>
  <c r="G27" i="68"/>
  <c r="D28" i="68"/>
  <c r="C29" i="57" s="1"/>
  <c r="E28" i="68"/>
  <c r="F28" i="68"/>
  <c r="G28" i="68"/>
  <c r="D29" i="68"/>
  <c r="C30" i="57" s="1"/>
  <c r="E29" i="68"/>
  <c r="F29" i="68"/>
  <c r="G29" i="68"/>
  <c r="D30" i="68"/>
  <c r="C31" i="57" s="1"/>
  <c r="E30" i="68"/>
  <c r="F30" i="68"/>
  <c r="G30" i="68"/>
  <c r="D31" i="68"/>
  <c r="C32" i="57" s="1"/>
  <c r="E31" i="68"/>
  <c r="F31" i="68"/>
  <c r="G31" i="68"/>
  <c r="D32" i="68"/>
  <c r="C33" i="57" s="1"/>
  <c r="E32" i="68"/>
  <c r="F32" i="68"/>
  <c r="G32" i="68"/>
  <c r="D33" i="68"/>
  <c r="C34" i="57" s="1"/>
  <c r="E33" i="68"/>
  <c r="F33" i="68"/>
  <c r="G33" i="68"/>
  <c r="D34" i="68"/>
  <c r="C35" i="57" s="1"/>
  <c r="E34" i="68"/>
  <c r="F34" i="68"/>
  <c r="G34" i="68"/>
  <c r="D35" i="68"/>
  <c r="C36" i="57" s="1"/>
  <c r="E35" i="68"/>
  <c r="F35" i="68"/>
  <c r="G35" i="68"/>
  <c r="D36" i="68"/>
  <c r="C37" i="57" s="1"/>
  <c r="E36" i="68"/>
  <c r="F36" i="68"/>
  <c r="G36" i="68"/>
  <c r="D37" i="68"/>
  <c r="C38" i="57" s="1"/>
  <c r="E37" i="68"/>
  <c r="F37" i="68"/>
  <c r="G37" i="68"/>
  <c r="D38" i="68"/>
  <c r="C39" i="57" s="1"/>
  <c r="E38" i="68"/>
  <c r="F38" i="68"/>
  <c r="G38" i="68"/>
  <c r="D39" i="68"/>
  <c r="C40" i="57" s="1"/>
  <c r="E39" i="68"/>
  <c r="F39" i="68"/>
  <c r="G39" i="68"/>
  <c r="D40" i="68"/>
  <c r="C41" i="57" s="1"/>
  <c r="E40" i="68"/>
  <c r="F40" i="68"/>
  <c r="G40" i="68"/>
  <c r="D41" i="68"/>
  <c r="C42" i="57" s="1"/>
  <c r="E41" i="68"/>
  <c r="F41" i="68"/>
  <c r="G41" i="68"/>
  <c r="D42" i="68"/>
  <c r="C43" i="57" s="1"/>
  <c r="E42" i="68"/>
  <c r="F42" i="68"/>
  <c r="G42" i="68"/>
  <c r="D43" i="68"/>
  <c r="C44" i="57" s="1"/>
  <c r="E43" i="68"/>
  <c r="F43" i="68"/>
  <c r="G43" i="68"/>
  <c r="D44" i="68"/>
  <c r="C45" i="57" s="1"/>
  <c r="E44" i="68"/>
  <c r="F44" i="68"/>
  <c r="G44" i="68"/>
  <c r="C16" i="68"/>
  <c r="C17" i="68"/>
  <c r="C18" i="68"/>
  <c r="C19" i="68"/>
  <c r="C20" i="68"/>
  <c r="C21" i="68"/>
  <c r="C22" i="68"/>
  <c r="C23" i="68"/>
  <c r="C24" i="68"/>
  <c r="C25" i="68"/>
  <c r="C26" i="68"/>
  <c r="C27" i="68"/>
  <c r="C28" i="68"/>
  <c r="C29" i="68"/>
  <c r="C30" i="68"/>
  <c r="C31" i="68"/>
  <c r="C32" i="68"/>
  <c r="C33" i="68"/>
  <c r="C34" i="68"/>
  <c r="C35" i="68"/>
  <c r="C36" i="68"/>
  <c r="C37" i="68"/>
  <c r="C38" i="68"/>
  <c r="C39" i="68"/>
  <c r="C40" i="68"/>
  <c r="C41" i="68"/>
  <c r="C42" i="68"/>
  <c r="C43" i="68"/>
  <c r="C44" i="68"/>
  <c r="U4" i="69"/>
  <c r="L9" i="69"/>
  <c r="L10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L27" i="69"/>
  <c r="L28" i="69"/>
  <c r="L29" i="69"/>
  <c r="L30" i="69"/>
  <c r="L31" i="69"/>
  <c r="L32" i="69"/>
  <c r="L33" i="69"/>
  <c r="L34" i="69"/>
  <c r="L35" i="69"/>
  <c r="L36" i="69"/>
  <c r="L37" i="69"/>
  <c r="L38" i="69"/>
  <c r="L39" i="69"/>
  <c r="L40" i="69"/>
  <c r="L41" i="69"/>
  <c r="L42" i="69"/>
  <c r="L43" i="69"/>
  <c r="L44" i="69"/>
  <c r="L15" i="70"/>
  <c r="L13" i="70"/>
  <c r="J5" i="69"/>
  <c r="J6" i="69"/>
  <c r="J7" i="69"/>
  <c r="J8" i="69"/>
  <c r="J9" i="69"/>
  <c r="J10" i="69"/>
  <c r="J11" i="69"/>
  <c r="J12" i="69"/>
  <c r="J13" i="69"/>
  <c r="J14" i="69"/>
  <c r="J15" i="69"/>
  <c r="J16" i="69"/>
  <c r="J17" i="69"/>
  <c r="J18" i="69"/>
  <c r="J19" i="69"/>
  <c r="J20" i="69"/>
  <c r="J21" i="69"/>
  <c r="J22" i="69"/>
  <c r="J23" i="69"/>
  <c r="J24" i="69"/>
  <c r="J25" i="69"/>
  <c r="J26" i="69"/>
  <c r="J27" i="69"/>
  <c r="J28" i="69"/>
  <c r="J29" i="69"/>
  <c r="J30" i="69"/>
  <c r="J31" i="69"/>
  <c r="J32" i="69"/>
  <c r="J33" i="69"/>
  <c r="J34" i="69"/>
  <c r="J35" i="69"/>
  <c r="J36" i="69"/>
  <c r="J37" i="69"/>
  <c r="J38" i="69"/>
  <c r="J39" i="69"/>
  <c r="J40" i="69"/>
  <c r="J41" i="69"/>
  <c r="J42" i="69"/>
  <c r="J43" i="69"/>
  <c r="J44" i="69"/>
  <c r="AE5" i="69"/>
  <c r="AE6" i="69"/>
  <c r="AE7" i="69"/>
  <c r="AE8" i="69"/>
  <c r="AE9" i="69"/>
  <c r="AE10" i="69"/>
  <c r="AE11" i="69"/>
  <c r="AE12" i="69"/>
  <c r="AE13" i="69"/>
  <c r="AE14" i="69"/>
  <c r="AE15" i="69"/>
  <c r="AE16" i="69"/>
  <c r="AE17" i="69"/>
  <c r="AE18" i="69"/>
  <c r="AE19" i="69"/>
  <c r="AE20" i="69"/>
  <c r="AE21" i="69"/>
  <c r="AE22" i="69"/>
  <c r="AE23" i="69"/>
  <c r="AE24" i="69"/>
  <c r="AE25" i="69"/>
  <c r="AE26" i="69"/>
  <c r="AE27" i="69"/>
  <c r="AE28" i="69"/>
  <c r="AE29" i="69"/>
  <c r="AE30" i="69"/>
  <c r="AE31" i="69"/>
  <c r="AE32" i="69"/>
  <c r="AE33" i="69"/>
  <c r="AE34" i="69"/>
  <c r="AE35" i="69"/>
  <c r="AE36" i="69"/>
  <c r="AE37" i="69"/>
  <c r="AE38" i="69"/>
  <c r="AE39" i="69"/>
  <c r="AE40" i="69"/>
  <c r="AE41" i="69"/>
  <c r="AE42" i="69"/>
  <c r="AE43" i="69"/>
  <c r="AE44" i="69"/>
  <c r="AE4" i="69"/>
  <c r="M6" i="71"/>
  <c r="P47" i="71"/>
  <c r="P48" i="71"/>
  <c r="P49" i="71"/>
  <c r="P50" i="71"/>
  <c r="P51" i="71"/>
  <c r="O47" i="71"/>
  <c r="O48" i="71"/>
  <c r="O49" i="71"/>
  <c r="O50" i="71"/>
  <c r="O51" i="71"/>
  <c r="I21" i="68"/>
  <c r="I42" i="68"/>
  <c r="I43" i="68"/>
  <c r="I44" i="68"/>
  <c r="L9" i="70"/>
  <c r="L10" i="70"/>
  <c r="L11" i="70"/>
  <c r="L12" i="70"/>
  <c r="L14" i="70"/>
  <c r="L16" i="70"/>
  <c r="L17" i="70"/>
  <c r="L18" i="70"/>
  <c r="L19" i="70"/>
  <c r="L20" i="70"/>
  <c r="L21" i="70"/>
  <c r="L22" i="70"/>
  <c r="L23" i="70"/>
  <c r="L24" i="70"/>
  <c r="L25" i="70"/>
  <c r="L26" i="70"/>
  <c r="L27" i="70"/>
  <c r="L28" i="70"/>
  <c r="L29" i="70"/>
  <c r="L30" i="70"/>
  <c r="L31" i="70"/>
  <c r="L32" i="70"/>
  <c r="L33" i="70"/>
  <c r="L34" i="70"/>
  <c r="L35" i="70"/>
  <c r="L36" i="70"/>
  <c r="L37" i="70"/>
  <c r="L38" i="70"/>
  <c r="L39" i="70"/>
  <c r="L40" i="70"/>
  <c r="L41" i="70"/>
  <c r="L42" i="70"/>
  <c r="L43" i="70"/>
  <c r="L44" i="70"/>
  <c r="L45" i="70"/>
  <c r="L46" i="70"/>
  <c r="L47" i="70"/>
  <c r="L48" i="70"/>
  <c r="L49" i="70"/>
  <c r="L50" i="70"/>
  <c r="F10" i="69"/>
  <c r="F11" i="69"/>
  <c r="F12" i="69"/>
  <c r="F13" i="69"/>
  <c r="F14" i="69"/>
  <c r="F15" i="69"/>
  <c r="F16" i="69"/>
  <c r="F17" i="69"/>
  <c r="F18" i="69"/>
  <c r="F19" i="69"/>
  <c r="F20" i="69"/>
  <c r="F21" i="69"/>
  <c r="F22" i="69"/>
  <c r="F23" i="69"/>
  <c r="F24" i="69"/>
  <c r="F25" i="69"/>
  <c r="F26" i="69"/>
  <c r="F27" i="69"/>
  <c r="F28" i="69"/>
  <c r="F29" i="69"/>
  <c r="F30" i="69"/>
  <c r="F31" i="69"/>
  <c r="F32" i="69"/>
  <c r="F33" i="69"/>
  <c r="F34" i="69"/>
  <c r="F35" i="69"/>
  <c r="F36" i="69"/>
  <c r="F37" i="69"/>
  <c r="F38" i="69"/>
  <c r="F39" i="69"/>
  <c r="F40" i="69"/>
  <c r="F41" i="69"/>
  <c r="F42" i="69"/>
  <c r="F43" i="69"/>
  <c r="F44" i="69"/>
  <c r="C10" i="69"/>
  <c r="C11" i="69"/>
  <c r="C12" i="69"/>
  <c r="C13" i="69"/>
  <c r="C14" i="69"/>
  <c r="C15" i="69"/>
  <c r="C16" i="69"/>
  <c r="C17" i="69"/>
  <c r="C18" i="69"/>
  <c r="C19" i="69"/>
  <c r="C20" i="69"/>
  <c r="C21" i="69"/>
  <c r="C22" i="69"/>
  <c r="C23" i="69"/>
  <c r="C24" i="69"/>
  <c r="C25" i="69"/>
  <c r="C26" i="69"/>
  <c r="C27" i="69"/>
  <c r="C28" i="69"/>
  <c r="C29" i="69"/>
  <c r="C30" i="69"/>
  <c r="C31" i="69"/>
  <c r="C32" i="69"/>
  <c r="C33" i="69"/>
  <c r="C34" i="69"/>
  <c r="C35" i="69"/>
  <c r="C36" i="69"/>
  <c r="C37" i="69"/>
  <c r="C38" i="69"/>
  <c r="C39" i="69"/>
  <c r="C40" i="69"/>
  <c r="C41" i="69"/>
  <c r="C42" i="69"/>
  <c r="C43" i="69"/>
  <c r="C44" i="69"/>
  <c r="D10" i="69"/>
  <c r="D11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24" i="69"/>
  <c r="D25" i="69"/>
  <c r="D26" i="69"/>
  <c r="D27" i="69"/>
  <c r="D28" i="69"/>
  <c r="D29" i="69"/>
  <c r="D30" i="69"/>
  <c r="D31" i="69"/>
  <c r="D32" i="69"/>
  <c r="D33" i="69"/>
  <c r="D34" i="69"/>
  <c r="D35" i="69"/>
  <c r="D36" i="69"/>
  <c r="D37" i="69"/>
  <c r="D38" i="69"/>
  <c r="D39" i="69"/>
  <c r="D40" i="69"/>
  <c r="D41" i="69"/>
  <c r="D42" i="69"/>
  <c r="D43" i="69"/>
  <c r="D44" i="69"/>
  <c r="K16" i="71"/>
  <c r="K17" i="71"/>
  <c r="K18" i="71"/>
  <c r="K19" i="71"/>
  <c r="K20" i="71"/>
  <c r="K21" i="71"/>
  <c r="K22" i="71"/>
  <c r="K23" i="71"/>
  <c r="K24" i="71"/>
  <c r="K25" i="71"/>
  <c r="K26" i="71"/>
  <c r="K27" i="71"/>
  <c r="K28" i="71"/>
  <c r="K29" i="71"/>
  <c r="K30" i="71"/>
  <c r="K31" i="71"/>
  <c r="K32" i="71"/>
  <c r="K33" i="71"/>
  <c r="K34" i="71"/>
  <c r="K35" i="71"/>
  <c r="K36" i="71"/>
  <c r="K37" i="71"/>
  <c r="K38" i="71"/>
  <c r="K39" i="71"/>
  <c r="K40" i="71"/>
  <c r="K41" i="71"/>
  <c r="K42" i="71"/>
  <c r="K43" i="71"/>
  <c r="K44" i="71"/>
  <c r="K45" i="71"/>
  <c r="K46" i="71"/>
  <c r="K47" i="71"/>
  <c r="K48" i="71"/>
  <c r="K49" i="71"/>
  <c r="K50" i="71"/>
  <c r="K51" i="71"/>
  <c r="K5" i="69"/>
  <c r="K6" i="69"/>
  <c r="K7" i="69"/>
  <c r="K8" i="69"/>
  <c r="K9" i="69"/>
  <c r="K10" i="69"/>
  <c r="K11" i="69"/>
  <c r="K12" i="69"/>
  <c r="K13" i="69"/>
  <c r="K14" i="69"/>
  <c r="K15" i="69"/>
  <c r="K16" i="69"/>
  <c r="K17" i="69"/>
  <c r="K18" i="69"/>
  <c r="K19" i="69"/>
  <c r="K20" i="69"/>
  <c r="K21" i="69"/>
  <c r="K22" i="69"/>
  <c r="K23" i="69"/>
  <c r="K24" i="69"/>
  <c r="K25" i="69"/>
  <c r="K26" i="69"/>
  <c r="K27" i="69"/>
  <c r="K28" i="69"/>
  <c r="K29" i="69"/>
  <c r="K30" i="69"/>
  <c r="K31" i="69"/>
  <c r="K32" i="69"/>
  <c r="K33" i="69"/>
  <c r="K34" i="69"/>
  <c r="K35" i="69"/>
  <c r="K36" i="69"/>
  <c r="K37" i="69"/>
  <c r="K38" i="69"/>
  <c r="K39" i="69"/>
  <c r="K40" i="69"/>
  <c r="K41" i="69"/>
  <c r="K42" i="69"/>
  <c r="K43" i="69"/>
  <c r="K44" i="69"/>
  <c r="K4" i="69"/>
  <c r="U4" i="70"/>
  <c r="C5" i="69"/>
  <c r="D5" i="69"/>
  <c r="E5" i="69"/>
  <c r="F5" i="69"/>
  <c r="C6" i="69"/>
  <c r="D6" i="69"/>
  <c r="E6" i="69"/>
  <c r="F6" i="69"/>
  <c r="C7" i="69"/>
  <c r="D7" i="69"/>
  <c r="E7" i="69"/>
  <c r="F7" i="69"/>
  <c r="C8" i="69"/>
  <c r="D8" i="69"/>
  <c r="E8" i="69"/>
  <c r="F8" i="69"/>
  <c r="C9" i="69"/>
  <c r="D9" i="69"/>
  <c r="E9" i="69"/>
  <c r="F9" i="69"/>
  <c r="E19" i="69"/>
  <c r="E20" i="69"/>
  <c r="E21" i="69"/>
  <c r="E22" i="69"/>
  <c r="E23" i="69"/>
  <c r="E24" i="69"/>
  <c r="E25" i="69"/>
  <c r="E26" i="69"/>
  <c r="E27" i="69"/>
  <c r="E28" i="69"/>
  <c r="E29" i="69"/>
  <c r="E30" i="69"/>
  <c r="E31" i="69"/>
  <c r="E32" i="69"/>
  <c r="E33" i="69"/>
  <c r="E34" i="69"/>
  <c r="E35" i="69"/>
  <c r="E36" i="69"/>
  <c r="E37" i="69"/>
  <c r="E38" i="69"/>
  <c r="E39" i="69"/>
  <c r="E40" i="69"/>
  <c r="E41" i="69"/>
  <c r="E42" i="69"/>
  <c r="E43" i="69"/>
  <c r="E44" i="69"/>
  <c r="B21" i="71"/>
  <c r="B22" i="71"/>
  <c r="B23" i="71"/>
  <c r="B24" i="71"/>
  <c r="B25" i="71"/>
  <c r="B26" i="71"/>
  <c r="B27" i="71"/>
  <c r="B28" i="71"/>
  <c r="B29" i="71"/>
  <c r="B30" i="71"/>
  <c r="B31" i="71"/>
  <c r="B32" i="71"/>
  <c r="B33" i="71"/>
  <c r="B34" i="71"/>
  <c r="B35" i="71"/>
  <c r="B36" i="71"/>
  <c r="B37" i="71"/>
  <c r="B38" i="71"/>
  <c r="B39" i="71"/>
  <c r="B40" i="71"/>
  <c r="B41" i="71"/>
  <c r="B42" i="71"/>
  <c r="B43" i="71"/>
  <c r="B44" i="71"/>
  <c r="B45" i="71"/>
  <c r="B46" i="71"/>
  <c r="B47" i="71"/>
  <c r="B48" i="71"/>
  <c r="B49" i="71"/>
  <c r="B50" i="71"/>
  <c r="B51" i="71"/>
  <c r="C21" i="71"/>
  <c r="C22" i="71"/>
  <c r="C23" i="71"/>
  <c r="C24" i="71"/>
  <c r="C25" i="71"/>
  <c r="C26" i="71"/>
  <c r="C27" i="71"/>
  <c r="C28" i="71"/>
  <c r="C29" i="71"/>
  <c r="C30" i="71"/>
  <c r="C31" i="71"/>
  <c r="C32" i="71"/>
  <c r="C33" i="71"/>
  <c r="C34" i="71"/>
  <c r="C35" i="71"/>
  <c r="C36" i="71"/>
  <c r="C37" i="71"/>
  <c r="C38" i="71"/>
  <c r="C39" i="71"/>
  <c r="C40" i="71"/>
  <c r="C41" i="71"/>
  <c r="C42" i="71"/>
  <c r="C43" i="71"/>
  <c r="C44" i="71"/>
  <c r="C45" i="71"/>
  <c r="C46" i="71"/>
  <c r="C47" i="71"/>
  <c r="C48" i="71"/>
  <c r="C49" i="71"/>
  <c r="C50" i="71"/>
  <c r="C51" i="71"/>
  <c r="D21" i="71"/>
  <c r="D22" i="71"/>
  <c r="D23" i="71"/>
  <c r="D24" i="71"/>
  <c r="D25" i="71"/>
  <c r="D26" i="71"/>
  <c r="D27" i="71"/>
  <c r="D28" i="71"/>
  <c r="D29" i="71"/>
  <c r="D30" i="71"/>
  <c r="D31" i="71"/>
  <c r="D32" i="71"/>
  <c r="D33" i="71"/>
  <c r="D34" i="71"/>
  <c r="D35" i="71"/>
  <c r="D36" i="71"/>
  <c r="D37" i="71"/>
  <c r="D38" i="71"/>
  <c r="D39" i="71"/>
  <c r="D40" i="71"/>
  <c r="D41" i="71"/>
  <c r="D42" i="71"/>
  <c r="D43" i="71"/>
  <c r="D44" i="71"/>
  <c r="D45" i="71"/>
  <c r="D46" i="71"/>
  <c r="D47" i="71"/>
  <c r="D48" i="71"/>
  <c r="D49" i="71"/>
  <c r="D50" i="71"/>
  <c r="D51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AB25" i="69"/>
  <c r="AB26" i="69"/>
  <c r="AB27" i="69"/>
  <c r="AB28" i="69"/>
  <c r="AB29" i="69"/>
  <c r="AB30" i="69"/>
  <c r="AB31" i="69"/>
  <c r="AB32" i="69"/>
  <c r="AB33" i="69"/>
  <c r="AB34" i="69"/>
  <c r="AB35" i="69"/>
  <c r="AB36" i="69"/>
  <c r="AB37" i="69"/>
  <c r="AB38" i="69"/>
  <c r="AB39" i="69"/>
  <c r="AB40" i="69"/>
  <c r="AB41" i="69"/>
  <c r="AB42" i="69"/>
  <c r="AB43" i="69"/>
  <c r="AB44" i="69"/>
  <c r="AA25" i="69"/>
  <c r="AA26" i="69"/>
  <c r="AA27" i="69"/>
  <c r="AA28" i="69"/>
  <c r="AA29" i="69"/>
  <c r="AA30" i="69"/>
  <c r="AA31" i="69"/>
  <c r="AA32" i="69"/>
  <c r="AA33" i="69"/>
  <c r="AA34" i="69"/>
  <c r="AA35" i="69"/>
  <c r="AA36" i="69"/>
  <c r="AA37" i="69"/>
  <c r="AA38" i="69"/>
  <c r="AA39" i="69"/>
  <c r="AA40" i="69"/>
  <c r="AA41" i="69"/>
  <c r="AA42" i="69"/>
  <c r="AA43" i="69"/>
  <c r="AA44" i="69"/>
  <c r="Z25" i="69"/>
  <c r="Z26" i="69"/>
  <c r="Z27" i="69"/>
  <c r="Z28" i="69"/>
  <c r="Z29" i="69"/>
  <c r="Z30" i="69"/>
  <c r="Z31" i="69"/>
  <c r="Z32" i="69"/>
  <c r="Z33" i="69"/>
  <c r="Z34" i="69"/>
  <c r="Z35" i="69"/>
  <c r="Z36" i="69"/>
  <c r="Z37" i="69"/>
  <c r="Z38" i="69"/>
  <c r="Z39" i="69"/>
  <c r="Z40" i="69"/>
  <c r="Z41" i="69"/>
  <c r="Z42" i="69"/>
  <c r="Z43" i="69"/>
  <c r="Z44" i="69"/>
  <c r="Y25" i="69"/>
  <c r="Y26" i="69"/>
  <c r="Y27" i="69"/>
  <c r="Y28" i="69"/>
  <c r="Y29" i="69"/>
  <c r="Y30" i="69"/>
  <c r="Y31" i="69"/>
  <c r="Y32" i="69"/>
  <c r="Y33" i="69"/>
  <c r="Y34" i="69"/>
  <c r="Y35" i="69"/>
  <c r="Y36" i="69"/>
  <c r="Y37" i="69"/>
  <c r="Y38" i="69"/>
  <c r="Y39" i="69"/>
  <c r="Y40" i="69"/>
  <c r="Y41" i="69"/>
  <c r="Y42" i="69"/>
  <c r="Y43" i="69"/>
  <c r="Y44" i="69"/>
  <c r="Y17" i="69"/>
  <c r="Y18" i="69"/>
  <c r="Y19" i="69"/>
  <c r="Y20" i="69"/>
  <c r="Y21" i="69"/>
  <c r="Y22" i="69"/>
  <c r="Y23" i="69"/>
  <c r="Y24" i="69"/>
  <c r="T25" i="69"/>
  <c r="T26" i="69"/>
  <c r="T27" i="69"/>
  <c r="T28" i="69"/>
  <c r="T29" i="69"/>
  <c r="T30" i="69"/>
  <c r="T31" i="69"/>
  <c r="T32" i="69"/>
  <c r="T33" i="69"/>
  <c r="T34" i="69"/>
  <c r="T35" i="69"/>
  <c r="T36" i="69"/>
  <c r="T37" i="69"/>
  <c r="T38" i="69"/>
  <c r="T39" i="69"/>
  <c r="T40" i="69"/>
  <c r="T41" i="69"/>
  <c r="T42" i="69"/>
  <c r="T43" i="69"/>
  <c r="T44" i="69"/>
  <c r="T19" i="69"/>
  <c r="T20" i="69"/>
  <c r="T21" i="69"/>
  <c r="T22" i="69"/>
  <c r="T23" i="69"/>
  <c r="T24" i="69"/>
  <c r="M20" i="69"/>
  <c r="M21" i="69"/>
  <c r="M22" i="69"/>
  <c r="M23" i="69"/>
  <c r="M24" i="69"/>
  <c r="M25" i="69"/>
  <c r="M26" i="69"/>
  <c r="M27" i="69"/>
  <c r="M28" i="69"/>
  <c r="M29" i="69"/>
  <c r="M30" i="69"/>
  <c r="M31" i="69"/>
  <c r="M32" i="69"/>
  <c r="M33" i="69"/>
  <c r="M34" i="69"/>
  <c r="M35" i="69"/>
  <c r="M36" i="69"/>
  <c r="M37" i="69"/>
  <c r="M38" i="69"/>
  <c r="M39" i="69"/>
  <c r="M40" i="69"/>
  <c r="M41" i="69"/>
  <c r="M42" i="69"/>
  <c r="M43" i="69"/>
  <c r="M44" i="69"/>
  <c r="I25" i="69"/>
  <c r="I26" i="69"/>
  <c r="I27" i="69"/>
  <c r="I28" i="69"/>
  <c r="I29" i="69"/>
  <c r="I30" i="69"/>
  <c r="I31" i="69"/>
  <c r="I32" i="69"/>
  <c r="I33" i="69"/>
  <c r="I34" i="69"/>
  <c r="I35" i="69"/>
  <c r="I36" i="69"/>
  <c r="I37" i="69"/>
  <c r="I38" i="69"/>
  <c r="I39" i="69"/>
  <c r="I40" i="69"/>
  <c r="I41" i="69"/>
  <c r="I42" i="69"/>
  <c r="I43" i="69"/>
  <c r="I44" i="69"/>
  <c r="H25" i="69"/>
  <c r="H26" i="69"/>
  <c r="H27" i="69"/>
  <c r="H28" i="69"/>
  <c r="H29" i="69"/>
  <c r="H30" i="69"/>
  <c r="H31" i="69"/>
  <c r="H32" i="69"/>
  <c r="H33" i="69"/>
  <c r="H34" i="69"/>
  <c r="H35" i="69"/>
  <c r="H36" i="69"/>
  <c r="H37" i="69"/>
  <c r="H38" i="69"/>
  <c r="H39" i="69"/>
  <c r="H40" i="69"/>
  <c r="H41" i="69"/>
  <c r="H42" i="69"/>
  <c r="H43" i="69"/>
  <c r="H44" i="69"/>
  <c r="C4" i="69"/>
  <c r="D4" i="69"/>
  <c r="F4" i="69"/>
  <c r="Y5" i="70"/>
  <c r="Z5" i="70"/>
  <c r="AA5" i="70"/>
  <c r="AB5" i="70"/>
  <c r="AC5" i="70"/>
  <c r="AD5" i="70"/>
  <c r="AE5" i="70"/>
  <c r="AF5" i="70"/>
  <c r="AG5" i="70"/>
  <c r="Y6" i="70"/>
  <c r="Z6" i="70"/>
  <c r="AA6" i="70"/>
  <c r="AB6" i="70"/>
  <c r="AC6" i="70"/>
  <c r="AD6" i="70"/>
  <c r="AE6" i="70"/>
  <c r="AF6" i="70"/>
  <c r="AG6" i="70"/>
  <c r="Y7" i="70"/>
  <c r="Z7" i="70"/>
  <c r="AA7" i="70"/>
  <c r="AB7" i="70"/>
  <c r="AC7" i="70"/>
  <c r="AD7" i="70"/>
  <c r="AE7" i="70"/>
  <c r="AF7" i="70"/>
  <c r="AG7" i="70"/>
  <c r="Y8" i="70"/>
  <c r="Z8" i="70"/>
  <c r="AA8" i="70"/>
  <c r="AB8" i="70"/>
  <c r="AC8" i="70"/>
  <c r="AD8" i="70"/>
  <c r="AE8" i="70"/>
  <c r="AF8" i="70"/>
  <c r="AG8" i="70"/>
  <c r="Y9" i="70"/>
  <c r="Z9" i="70"/>
  <c r="AA9" i="70"/>
  <c r="AB9" i="70"/>
  <c r="AC9" i="70"/>
  <c r="AD9" i="70"/>
  <c r="AE9" i="70"/>
  <c r="AF9" i="70"/>
  <c r="AG9" i="70"/>
  <c r="Y10" i="70"/>
  <c r="Z10" i="70"/>
  <c r="AA10" i="70"/>
  <c r="AB10" i="70"/>
  <c r="AC10" i="70"/>
  <c r="AD10" i="70"/>
  <c r="AE10" i="70"/>
  <c r="AF10" i="70"/>
  <c r="AG10" i="70"/>
  <c r="Y11" i="70"/>
  <c r="Z11" i="70"/>
  <c r="AA11" i="70"/>
  <c r="AB11" i="70"/>
  <c r="AC11" i="70"/>
  <c r="AD11" i="70"/>
  <c r="AE11" i="70"/>
  <c r="AF11" i="70"/>
  <c r="AG11" i="70"/>
  <c r="Y12" i="70"/>
  <c r="Z12" i="70"/>
  <c r="AA12" i="70"/>
  <c r="AB12" i="70"/>
  <c r="AC12" i="70"/>
  <c r="AD12" i="70"/>
  <c r="AE12" i="70"/>
  <c r="AF12" i="70"/>
  <c r="AG12" i="70"/>
  <c r="Y13" i="70"/>
  <c r="Z13" i="70"/>
  <c r="AA13" i="70"/>
  <c r="AB13" i="70"/>
  <c r="AC13" i="70"/>
  <c r="AD13" i="70"/>
  <c r="AE13" i="70"/>
  <c r="AF13" i="70"/>
  <c r="AG13" i="70"/>
  <c r="Y14" i="70"/>
  <c r="Z14" i="70"/>
  <c r="AA14" i="70"/>
  <c r="AB14" i="70"/>
  <c r="AC14" i="70"/>
  <c r="AD14" i="70"/>
  <c r="AE14" i="70"/>
  <c r="AF14" i="70"/>
  <c r="AG14" i="70"/>
  <c r="Y15" i="70"/>
  <c r="Z15" i="70"/>
  <c r="AA15" i="70"/>
  <c r="AB15" i="70"/>
  <c r="AC15" i="70"/>
  <c r="AD15" i="70"/>
  <c r="AE15" i="70"/>
  <c r="AF15" i="70"/>
  <c r="AG15" i="70"/>
  <c r="Y16" i="70"/>
  <c r="Z16" i="70"/>
  <c r="AA16" i="70"/>
  <c r="AB16" i="70"/>
  <c r="AC16" i="70"/>
  <c r="AD16" i="70"/>
  <c r="AE16" i="70"/>
  <c r="AF16" i="70"/>
  <c r="AG16" i="70"/>
  <c r="Y17" i="70"/>
  <c r="Z17" i="70"/>
  <c r="AA17" i="70"/>
  <c r="AB17" i="70"/>
  <c r="AC17" i="70"/>
  <c r="AD17" i="70"/>
  <c r="AE17" i="70"/>
  <c r="AF17" i="70"/>
  <c r="AG17" i="70"/>
  <c r="Y18" i="70"/>
  <c r="Z18" i="70"/>
  <c r="AA18" i="70"/>
  <c r="AB18" i="70"/>
  <c r="AC18" i="70"/>
  <c r="AD18" i="70"/>
  <c r="AE18" i="70"/>
  <c r="AF18" i="70"/>
  <c r="AG18" i="70"/>
  <c r="Y19" i="70"/>
  <c r="Z19" i="70"/>
  <c r="AA19" i="70"/>
  <c r="AB19" i="70"/>
  <c r="AC19" i="70"/>
  <c r="AD19" i="70"/>
  <c r="AE19" i="70"/>
  <c r="AF19" i="70"/>
  <c r="AG19" i="70"/>
  <c r="Y20" i="70"/>
  <c r="Z20" i="70"/>
  <c r="AA20" i="70"/>
  <c r="AB20" i="70"/>
  <c r="AC20" i="70"/>
  <c r="AD20" i="70"/>
  <c r="AE20" i="70"/>
  <c r="AF20" i="70"/>
  <c r="AG20" i="70"/>
  <c r="Y21" i="70"/>
  <c r="Z21" i="70"/>
  <c r="AA21" i="70"/>
  <c r="AB21" i="70"/>
  <c r="AC21" i="70"/>
  <c r="AD21" i="70"/>
  <c r="AE21" i="70"/>
  <c r="AF21" i="70"/>
  <c r="AG21" i="70"/>
  <c r="Y22" i="70"/>
  <c r="Z22" i="70"/>
  <c r="AA22" i="70"/>
  <c r="AB22" i="70"/>
  <c r="AC22" i="70"/>
  <c r="AD22" i="70"/>
  <c r="AE22" i="70"/>
  <c r="AF22" i="70"/>
  <c r="AG22" i="70"/>
  <c r="Y23" i="70"/>
  <c r="Z23" i="70"/>
  <c r="AA23" i="70"/>
  <c r="AB23" i="70"/>
  <c r="AC23" i="70"/>
  <c r="AD23" i="70"/>
  <c r="AE23" i="70"/>
  <c r="AF23" i="70"/>
  <c r="AG23" i="70"/>
  <c r="Y24" i="70"/>
  <c r="Z24" i="70"/>
  <c r="AA24" i="70"/>
  <c r="AB24" i="70"/>
  <c r="AC24" i="70"/>
  <c r="AD24" i="70"/>
  <c r="AE24" i="70"/>
  <c r="AF24" i="70"/>
  <c r="AG24" i="70"/>
  <c r="Y25" i="70"/>
  <c r="Z25" i="70"/>
  <c r="AA25" i="70"/>
  <c r="AB25" i="70"/>
  <c r="AC25" i="70"/>
  <c r="AD25" i="70"/>
  <c r="AE25" i="70"/>
  <c r="AF25" i="70"/>
  <c r="AG25" i="70"/>
  <c r="Y26" i="70"/>
  <c r="Z26" i="70"/>
  <c r="AA26" i="70"/>
  <c r="AB26" i="70"/>
  <c r="AC26" i="70"/>
  <c r="AD26" i="70"/>
  <c r="AE26" i="70"/>
  <c r="AF26" i="70"/>
  <c r="AG26" i="70"/>
  <c r="Y27" i="70"/>
  <c r="Z27" i="70"/>
  <c r="AA27" i="70"/>
  <c r="AB27" i="70"/>
  <c r="AC27" i="70"/>
  <c r="AD27" i="70"/>
  <c r="AE27" i="70"/>
  <c r="AF27" i="70"/>
  <c r="AG27" i="70"/>
  <c r="Y28" i="70"/>
  <c r="Z28" i="70"/>
  <c r="AA28" i="70"/>
  <c r="AB28" i="70"/>
  <c r="AC28" i="70"/>
  <c r="AD28" i="70"/>
  <c r="AE28" i="70"/>
  <c r="AF28" i="70"/>
  <c r="AG28" i="70"/>
  <c r="Y29" i="70"/>
  <c r="Z29" i="70"/>
  <c r="AA29" i="70"/>
  <c r="AB29" i="70"/>
  <c r="AC29" i="70"/>
  <c r="AD29" i="70"/>
  <c r="AE29" i="70"/>
  <c r="AF29" i="70"/>
  <c r="AG29" i="70"/>
  <c r="Y30" i="70"/>
  <c r="Z30" i="70"/>
  <c r="AA30" i="70"/>
  <c r="AB30" i="70"/>
  <c r="AC30" i="70"/>
  <c r="AD30" i="70"/>
  <c r="AE30" i="70"/>
  <c r="AF30" i="70"/>
  <c r="AG30" i="70"/>
  <c r="Y31" i="70"/>
  <c r="Z31" i="70"/>
  <c r="AA31" i="70"/>
  <c r="AB31" i="70"/>
  <c r="AC31" i="70"/>
  <c r="AD31" i="70"/>
  <c r="AE31" i="70"/>
  <c r="AF31" i="70"/>
  <c r="AG31" i="70"/>
  <c r="Y32" i="70"/>
  <c r="Z32" i="70"/>
  <c r="AA32" i="70"/>
  <c r="AB32" i="70"/>
  <c r="AC32" i="70"/>
  <c r="AD32" i="70"/>
  <c r="AE32" i="70"/>
  <c r="AF32" i="70"/>
  <c r="AG32" i="70"/>
  <c r="Y33" i="70"/>
  <c r="Z33" i="70"/>
  <c r="AA33" i="70"/>
  <c r="AB33" i="70"/>
  <c r="AC33" i="70"/>
  <c r="AD33" i="70"/>
  <c r="AE33" i="70"/>
  <c r="AF33" i="70"/>
  <c r="AG33" i="70"/>
  <c r="Y34" i="70"/>
  <c r="Z34" i="70"/>
  <c r="AA34" i="70"/>
  <c r="AB34" i="70"/>
  <c r="AC34" i="70"/>
  <c r="AD34" i="70"/>
  <c r="AE34" i="70"/>
  <c r="AF34" i="70"/>
  <c r="AG34" i="70"/>
  <c r="Y35" i="70"/>
  <c r="Z35" i="70"/>
  <c r="AA35" i="70"/>
  <c r="AB35" i="70"/>
  <c r="AC35" i="70"/>
  <c r="AD35" i="70"/>
  <c r="AE35" i="70"/>
  <c r="AF35" i="70"/>
  <c r="AG35" i="70"/>
  <c r="Y36" i="70"/>
  <c r="Z36" i="70"/>
  <c r="AA36" i="70"/>
  <c r="AB36" i="70"/>
  <c r="AC36" i="70"/>
  <c r="AD36" i="70"/>
  <c r="AE36" i="70"/>
  <c r="AF36" i="70"/>
  <c r="AG36" i="70"/>
  <c r="Y37" i="70"/>
  <c r="Z37" i="70"/>
  <c r="AA37" i="70"/>
  <c r="AB37" i="70"/>
  <c r="AC37" i="70"/>
  <c r="AD37" i="70"/>
  <c r="AE37" i="70"/>
  <c r="AF37" i="70"/>
  <c r="AG37" i="70"/>
  <c r="Y38" i="70"/>
  <c r="Z38" i="70"/>
  <c r="AA38" i="70"/>
  <c r="AB38" i="70"/>
  <c r="AC38" i="70"/>
  <c r="AD38" i="70"/>
  <c r="AE38" i="70"/>
  <c r="AF38" i="70"/>
  <c r="AG38" i="70"/>
  <c r="Y39" i="70"/>
  <c r="Z39" i="70"/>
  <c r="AA39" i="70"/>
  <c r="AB39" i="70"/>
  <c r="AC39" i="70"/>
  <c r="AD39" i="70"/>
  <c r="AE39" i="70"/>
  <c r="AF39" i="70"/>
  <c r="AG39" i="70"/>
  <c r="Y40" i="70"/>
  <c r="Z40" i="70"/>
  <c r="AA40" i="70"/>
  <c r="AB40" i="70"/>
  <c r="AC40" i="70"/>
  <c r="AD40" i="70"/>
  <c r="AE40" i="70"/>
  <c r="AF40" i="70"/>
  <c r="AG40" i="70"/>
  <c r="Y41" i="70"/>
  <c r="Z41" i="70"/>
  <c r="AA41" i="70"/>
  <c r="AB41" i="70"/>
  <c r="AC41" i="70"/>
  <c r="AD41" i="70"/>
  <c r="AE41" i="70"/>
  <c r="AF41" i="70"/>
  <c r="AG41" i="70"/>
  <c r="Y42" i="70"/>
  <c r="Z42" i="70"/>
  <c r="AA42" i="70"/>
  <c r="AB42" i="70"/>
  <c r="AC42" i="70"/>
  <c r="AD42" i="70"/>
  <c r="AE42" i="70"/>
  <c r="AF42" i="70"/>
  <c r="AG42" i="70"/>
  <c r="Y43" i="70"/>
  <c r="Z43" i="70"/>
  <c r="AA43" i="70"/>
  <c r="AB43" i="70"/>
  <c r="AC43" i="70"/>
  <c r="AD43" i="70"/>
  <c r="AE43" i="70"/>
  <c r="AF43" i="70"/>
  <c r="AG43" i="70"/>
  <c r="Y44" i="70"/>
  <c r="Z44" i="70"/>
  <c r="AA44" i="70"/>
  <c r="AB44" i="70"/>
  <c r="AC44" i="70"/>
  <c r="AD44" i="70"/>
  <c r="AE44" i="70"/>
  <c r="AF44" i="70"/>
  <c r="AG44" i="70"/>
  <c r="Y45" i="70"/>
  <c r="Z45" i="70"/>
  <c r="AA45" i="70"/>
  <c r="AB45" i="70"/>
  <c r="AC45" i="70"/>
  <c r="AD45" i="70"/>
  <c r="AE45" i="70"/>
  <c r="AF45" i="70"/>
  <c r="AG45" i="70"/>
  <c r="Y46" i="70"/>
  <c r="Z46" i="70"/>
  <c r="AA46" i="70"/>
  <c r="AB46" i="70"/>
  <c r="AC46" i="70"/>
  <c r="AD46" i="70"/>
  <c r="AE46" i="70"/>
  <c r="AF46" i="70"/>
  <c r="AG46" i="70"/>
  <c r="Y47" i="70"/>
  <c r="Z47" i="70"/>
  <c r="AA47" i="70"/>
  <c r="AB47" i="70"/>
  <c r="AC47" i="70"/>
  <c r="AD47" i="70"/>
  <c r="AE47" i="70"/>
  <c r="AF47" i="70"/>
  <c r="AG47" i="70"/>
  <c r="Y48" i="70"/>
  <c r="Z48" i="70"/>
  <c r="AA48" i="70"/>
  <c r="AB48" i="70"/>
  <c r="AC48" i="70"/>
  <c r="AD48" i="70"/>
  <c r="AE48" i="70"/>
  <c r="AF48" i="70"/>
  <c r="AG48" i="70"/>
  <c r="Y49" i="70"/>
  <c r="Z49" i="70"/>
  <c r="AA49" i="70"/>
  <c r="AB49" i="70"/>
  <c r="AC49" i="70"/>
  <c r="AD49" i="70"/>
  <c r="AE49" i="70"/>
  <c r="AF49" i="70"/>
  <c r="AG49" i="70"/>
  <c r="Y50" i="70"/>
  <c r="Z50" i="70"/>
  <c r="AA50" i="70"/>
  <c r="AB50" i="70"/>
  <c r="AC50" i="70"/>
  <c r="AD50" i="70"/>
  <c r="AE50" i="70"/>
  <c r="AF50" i="70"/>
  <c r="AG50" i="70"/>
  <c r="Y5" i="69"/>
  <c r="Z5" i="69"/>
  <c r="AA5" i="69"/>
  <c r="AB5" i="69"/>
  <c r="Y6" i="69"/>
  <c r="Z6" i="69"/>
  <c r="AA6" i="69"/>
  <c r="AB6" i="69"/>
  <c r="Y7" i="69"/>
  <c r="Z7" i="69"/>
  <c r="AA7" i="69"/>
  <c r="AB7" i="69"/>
  <c r="Y8" i="69"/>
  <c r="Z8" i="69"/>
  <c r="AA8" i="69"/>
  <c r="AB8" i="69"/>
  <c r="Y9" i="69"/>
  <c r="Z9" i="69"/>
  <c r="AA9" i="69"/>
  <c r="AB9" i="69"/>
  <c r="Y10" i="69"/>
  <c r="Z10" i="69"/>
  <c r="AA10" i="69"/>
  <c r="AB10" i="69"/>
  <c r="Y11" i="69"/>
  <c r="Z11" i="69"/>
  <c r="AA11" i="69"/>
  <c r="AB11" i="69"/>
  <c r="Y12" i="69"/>
  <c r="Z12" i="69"/>
  <c r="AA12" i="69"/>
  <c r="AB12" i="69"/>
  <c r="Y13" i="69"/>
  <c r="Z13" i="69"/>
  <c r="AA13" i="69"/>
  <c r="AB13" i="69"/>
  <c r="Y14" i="69"/>
  <c r="Z14" i="69"/>
  <c r="AA14" i="69"/>
  <c r="AB14" i="69"/>
  <c r="Y15" i="69"/>
  <c r="Z15" i="69"/>
  <c r="AA15" i="69"/>
  <c r="AB15" i="69"/>
  <c r="Y16" i="69"/>
  <c r="Z16" i="69"/>
  <c r="AA16" i="69"/>
  <c r="AB16" i="69"/>
  <c r="Z17" i="69"/>
  <c r="AA17" i="69"/>
  <c r="AB17" i="69"/>
  <c r="Z18" i="69"/>
  <c r="AA18" i="69"/>
  <c r="AB18" i="69"/>
  <c r="Z19" i="69"/>
  <c r="AA19" i="69"/>
  <c r="AB19" i="69"/>
  <c r="Z20" i="69"/>
  <c r="AA20" i="69"/>
  <c r="AB20" i="69"/>
  <c r="Z21" i="69"/>
  <c r="AA21" i="69"/>
  <c r="AB21" i="69"/>
  <c r="Z22" i="69"/>
  <c r="AA22" i="69"/>
  <c r="AB22" i="69"/>
  <c r="Z23" i="69"/>
  <c r="AA23" i="69"/>
  <c r="AB23" i="69"/>
  <c r="Z24" i="69"/>
  <c r="AA24" i="69"/>
  <c r="AB24" i="69"/>
  <c r="T5" i="69"/>
  <c r="T6" i="69"/>
  <c r="T7" i="69"/>
  <c r="T8" i="69"/>
  <c r="T9" i="69"/>
  <c r="T10" i="69"/>
  <c r="T11" i="69"/>
  <c r="T12" i="69"/>
  <c r="T13" i="69"/>
  <c r="T14" i="69"/>
  <c r="T15" i="69"/>
  <c r="T16" i="69"/>
  <c r="T17" i="69"/>
  <c r="T18" i="69"/>
  <c r="Y4" i="70"/>
  <c r="Z4" i="70"/>
  <c r="AA4" i="70"/>
  <c r="AB4" i="70"/>
  <c r="T4" i="69"/>
  <c r="M7" i="71"/>
  <c r="M8" i="71"/>
  <c r="M9" i="71"/>
  <c r="M10" i="71"/>
  <c r="M11" i="71"/>
  <c r="M12" i="71"/>
  <c r="M13" i="71"/>
  <c r="M14" i="71"/>
  <c r="M15" i="71"/>
  <c r="M16" i="71"/>
  <c r="M17" i="71"/>
  <c r="M18" i="71"/>
  <c r="M19" i="71"/>
  <c r="M20" i="71"/>
  <c r="M21" i="71"/>
  <c r="M22" i="71"/>
  <c r="M23" i="71"/>
  <c r="M24" i="71"/>
  <c r="M25" i="71"/>
  <c r="M26" i="71"/>
  <c r="M27" i="71"/>
  <c r="M28" i="71"/>
  <c r="M29" i="71"/>
  <c r="M30" i="71"/>
  <c r="M31" i="71"/>
  <c r="M32" i="71"/>
  <c r="M33" i="71"/>
  <c r="M34" i="71"/>
  <c r="M35" i="71"/>
  <c r="M36" i="71"/>
  <c r="M37" i="71"/>
  <c r="M38" i="71"/>
  <c r="M39" i="71"/>
  <c r="M40" i="71"/>
  <c r="M41" i="71"/>
  <c r="M42" i="71"/>
  <c r="M43" i="71"/>
  <c r="M44" i="71"/>
  <c r="M45" i="71"/>
  <c r="M46" i="71"/>
  <c r="M47" i="71"/>
  <c r="M48" i="71"/>
  <c r="M49" i="71"/>
  <c r="M50" i="71"/>
  <c r="M51" i="71"/>
  <c r="M52" i="71"/>
  <c r="N4" i="69"/>
  <c r="N5" i="69"/>
  <c r="N6" i="69"/>
  <c r="N7" i="69"/>
  <c r="N8" i="69"/>
  <c r="N9" i="69"/>
  <c r="N10" i="69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N27" i="69"/>
  <c r="N28" i="69"/>
  <c r="N29" i="69"/>
  <c r="N30" i="69"/>
  <c r="N31" i="69"/>
  <c r="N32" i="69"/>
  <c r="N33" i="69"/>
  <c r="N34" i="69"/>
  <c r="N35" i="69"/>
  <c r="N36" i="69"/>
  <c r="N37" i="69"/>
  <c r="N38" i="69"/>
  <c r="N39" i="69"/>
  <c r="N40" i="69"/>
  <c r="N41" i="69"/>
  <c r="N42" i="69"/>
  <c r="N43" i="69"/>
  <c r="N44" i="69"/>
  <c r="Y4" i="69"/>
  <c r="Z4" i="69"/>
  <c r="AA4" i="69"/>
  <c r="AB4" i="69"/>
  <c r="M5" i="69"/>
  <c r="M6" i="69"/>
  <c r="M7" i="69"/>
  <c r="M8" i="69"/>
  <c r="M9" i="69"/>
  <c r="M10" i="69"/>
  <c r="M11" i="69"/>
  <c r="M12" i="69"/>
  <c r="M13" i="69"/>
  <c r="M14" i="69"/>
  <c r="M15" i="69"/>
  <c r="M16" i="69"/>
  <c r="M17" i="69"/>
  <c r="M18" i="69"/>
  <c r="M19" i="69"/>
  <c r="L5" i="69"/>
  <c r="L6" i="69"/>
  <c r="L7" i="69"/>
  <c r="L8" i="69"/>
  <c r="I5" i="69"/>
  <c r="I6" i="69"/>
  <c r="I7" i="69"/>
  <c r="I8" i="69"/>
  <c r="I9" i="69"/>
  <c r="I10" i="69"/>
  <c r="I11" i="69"/>
  <c r="I12" i="69"/>
  <c r="I13" i="69"/>
  <c r="I14" i="69"/>
  <c r="I15" i="69"/>
  <c r="I16" i="69"/>
  <c r="I17" i="69"/>
  <c r="I18" i="69"/>
  <c r="I19" i="69"/>
  <c r="I20" i="69"/>
  <c r="I21" i="69"/>
  <c r="I22" i="69"/>
  <c r="I23" i="69"/>
  <c r="I24" i="69"/>
  <c r="H5" i="69"/>
  <c r="H6" i="69"/>
  <c r="H7" i="69"/>
  <c r="H8" i="69"/>
  <c r="H9" i="69"/>
  <c r="H10" i="69"/>
  <c r="H11" i="69"/>
  <c r="H12" i="69"/>
  <c r="H13" i="69"/>
  <c r="H14" i="69"/>
  <c r="H15" i="69"/>
  <c r="H16" i="69"/>
  <c r="H17" i="69"/>
  <c r="H18" i="69"/>
  <c r="H19" i="69"/>
  <c r="H20" i="69"/>
  <c r="H21" i="69"/>
  <c r="H22" i="69"/>
  <c r="H23" i="69"/>
  <c r="H24" i="69"/>
  <c r="L4" i="69"/>
  <c r="M4" i="69"/>
  <c r="J4" i="69"/>
  <c r="I4" i="69"/>
  <c r="H4" i="69"/>
  <c r="L8" i="71"/>
  <c r="L9" i="71"/>
  <c r="L10" i="71"/>
  <c r="L11" i="71"/>
  <c r="L12" i="71"/>
  <c r="L13" i="71"/>
  <c r="L14" i="71"/>
  <c r="L15" i="71"/>
  <c r="L16" i="71"/>
  <c r="L17" i="71"/>
  <c r="L6" i="71"/>
  <c r="L7" i="71"/>
  <c r="K6" i="71"/>
  <c r="K7" i="71"/>
  <c r="K8" i="71"/>
  <c r="K9" i="71"/>
  <c r="K10" i="71"/>
  <c r="K11" i="71"/>
  <c r="K12" i="71"/>
  <c r="K13" i="71"/>
  <c r="K14" i="71"/>
  <c r="K15" i="71"/>
  <c r="I6" i="71"/>
  <c r="I7" i="71"/>
  <c r="I8" i="71"/>
  <c r="I9" i="71"/>
  <c r="I10" i="71"/>
  <c r="I11" i="71"/>
  <c r="I12" i="71"/>
  <c r="I13" i="71"/>
  <c r="I14" i="71"/>
  <c r="I15" i="71"/>
  <c r="I16" i="71"/>
  <c r="I17" i="71"/>
  <c r="H6" i="71"/>
  <c r="H7" i="71"/>
  <c r="H8" i="71"/>
  <c r="H9" i="71"/>
  <c r="H10" i="71"/>
  <c r="H11" i="71"/>
  <c r="H12" i="71"/>
  <c r="H13" i="71"/>
  <c r="H14" i="71"/>
  <c r="H15" i="71"/>
  <c r="H16" i="71"/>
  <c r="H17" i="71"/>
  <c r="G6" i="71"/>
  <c r="G7" i="71"/>
  <c r="G8" i="71"/>
  <c r="G9" i="71"/>
  <c r="G10" i="71"/>
  <c r="G11" i="71"/>
  <c r="G12" i="71"/>
  <c r="G13" i="71"/>
  <c r="G14" i="71"/>
  <c r="G15" i="71"/>
  <c r="G16" i="71"/>
  <c r="G17" i="71"/>
  <c r="U5" i="70"/>
  <c r="U6" i="70"/>
  <c r="U7" i="70"/>
  <c r="U8" i="70"/>
  <c r="U9" i="70"/>
  <c r="U10" i="70"/>
  <c r="U11" i="70"/>
  <c r="U12" i="70"/>
  <c r="U13" i="70"/>
  <c r="U14" i="70"/>
  <c r="U15" i="70"/>
  <c r="U16" i="70"/>
  <c r="U17" i="70"/>
  <c r="U18" i="70"/>
  <c r="U19" i="70"/>
  <c r="U20" i="70"/>
  <c r="U21" i="70"/>
  <c r="U22" i="70"/>
  <c r="U23" i="70"/>
  <c r="U24" i="70"/>
  <c r="U25" i="70"/>
  <c r="U26" i="70"/>
  <c r="U27" i="70"/>
  <c r="U28" i="70"/>
  <c r="U29" i="70"/>
  <c r="U30" i="70"/>
  <c r="U31" i="70"/>
  <c r="U32" i="70"/>
  <c r="U33" i="70"/>
  <c r="U34" i="70"/>
  <c r="U35" i="70"/>
  <c r="U36" i="70"/>
  <c r="U37" i="70"/>
  <c r="U38" i="70"/>
  <c r="U39" i="70"/>
  <c r="U40" i="70"/>
  <c r="U41" i="70"/>
  <c r="U42" i="70"/>
  <c r="U43" i="70"/>
  <c r="U44" i="70"/>
  <c r="U45" i="70"/>
  <c r="U46" i="70"/>
  <c r="V46" i="70" s="1"/>
  <c r="U47" i="70"/>
  <c r="V47" i="70" s="1"/>
  <c r="U48" i="70"/>
  <c r="V48" i="70" s="1"/>
  <c r="U49" i="70"/>
  <c r="V49" i="70" s="1"/>
  <c r="U50" i="70"/>
  <c r="V50" i="70" s="1"/>
  <c r="M5" i="70"/>
  <c r="M6" i="70"/>
  <c r="M7" i="70"/>
  <c r="M8" i="70"/>
  <c r="M9" i="70"/>
  <c r="M10" i="70"/>
  <c r="M11" i="70"/>
  <c r="M12" i="70"/>
  <c r="M13" i="70"/>
  <c r="M14" i="70"/>
  <c r="M15" i="70"/>
  <c r="M16" i="70"/>
  <c r="M17" i="70"/>
  <c r="M18" i="70"/>
  <c r="M19" i="70"/>
  <c r="M20" i="70"/>
  <c r="M21" i="70"/>
  <c r="M22" i="70"/>
  <c r="M23" i="70"/>
  <c r="M24" i="70"/>
  <c r="M25" i="70"/>
  <c r="M26" i="70"/>
  <c r="M27" i="70"/>
  <c r="M28" i="70"/>
  <c r="M29" i="70"/>
  <c r="M30" i="70"/>
  <c r="M31" i="70"/>
  <c r="M32" i="70"/>
  <c r="M33" i="70"/>
  <c r="M34" i="70"/>
  <c r="M35" i="70"/>
  <c r="M36" i="70"/>
  <c r="M37" i="70"/>
  <c r="M38" i="70"/>
  <c r="M39" i="70"/>
  <c r="M40" i="70"/>
  <c r="M41" i="70"/>
  <c r="M42" i="70"/>
  <c r="M43" i="70"/>
  <c r="M44" i="70"/>
  <c r="M45" i="70"/>
  <c r="M46" i="70"/>
  <c r="M47" i="70"/>
  <c r="M48" i="70"/>
  <c r="M49" i="70"/>
  <c r="M50" i="70"/>
  <c r="M4" i="70"/>
  <c r="J46" i="70"/>
  <c r="J47" i="70"/>
  <c r="J48" i="70"/>
  <c r="J49" i="70"/>
  <c r="J50" i="70"/>
  <c r="J45" i="70"/>
  <c r="I46" i="70"/>
  <c r="I47" i="70"/>
  <c r="I48" i="70"/>
  <c r="I49" i="70"/>
  <c r="I50" i="70"/>
  <c r="H46" i="70"/>
  <c r="H47" i="70"/>
  <c r="H48" i="70"/>
  <c r="H49" i="70"/>
  <c r="H50" i="70"/>
  <c r="H45" i="70"/>
  <c r="L4" i="70"/>
  <c r="L5" i="70"/>
  <c r="L6" i="70"/>
  <c r="L7" i="70"/>
  <c r="L8" i="70"/>
  <c r="J5" i="70"/>
  <c r="J6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2" i="70"/>
  <c r="J33" i="70"/>
  <c r="J34" i="70"/>
  <c r="J35" i="70"/>
  <c r="J36" i="70"/>
  <c r="J37" i="70"/>
  <c r="J38" i="70"/>
  <c r="J39" i="70"/>
  <c r="J40" i="70"/>
  <c r="J41" i="70"/>
  <c r="J42" i="70"/>
  <c r="J43" i="70"/>
  <c r="J44" i="70"/>
  <c r="J4" i="70"/>
  <c r="H5" i="70"/>
  <c r="H6" i="70"/>
  <c r="H7" i="70"/>
  <c r="H8" i="70"/>
  <c r="H9" i="70"/>
  <c r="H10" i="70"/>
  <c r="H11" i="70"/>
  <c r="H12" i="70"/>
  <c r="H13" i="70"/>
  <c r="H14" i="70"/>
  <c r="H15" i="70"/>
  <c r="H16" i="70"/>
  <c r="H17" i="70"/>
  <c r="H18" i="70"/>
  <c r="H19" i="70"/>
  <c r="H20" i="70"/>
  <c r="H21" i="70"/>
  <c r="H22" i="70"/>
  <c r="H23" i="70"/>
  <c r="H24" i="70"/>
  <c r="H25" i="70"/>
  <c r="H26" i="70"/>
  <c r="H27" i="70"/>
  <c r="H28" i="70"/>
  <c r="H29" i="70"/>
  <c r="H30" i="70"/>
  <c r="H31" i="70"/>
  <c r="H32" i="70"/>
  <c r="H33" i="70"/>
  <c r="H34" i="70"/>
  <c r="H35" i="70"/>
  <c r="H36" i="70"/>
  <c r="H37" i="70"/>
  <c r="H38" i="70"/>
  <c r="H39" i="70"/>
  <c r="H40" i="70"/>
  <c r="H41" i="70"/>
  <c r="H42" i="70"/>
  <c r="H43" i="70"/>
  <c r="H44" i="70"/>
  <c r="H4" i="70"/>
  <c r="I5" i="70"/>
  <c r="I6" i="70"/>
  <c r="I7" i="70"/>
  <c r="I8" i="70"/>
  <c r="I9" i="70"/>
  <c r="I10" i="70"/>
  <c r="I11" i="70"/>
  <c r="I12" i="70"/>
  <c r="I13" i="70"/>
  <c r="I14" i="70"/>
  <c r="I15" i="70"/>
  <c r="I16" i="70"/>
  <c r="I17" i="70"/>
  <c r="I18" i="70"/>
  <c r="I19" i="70"/>
  <c r="I20" i="70"/>
  <c r="I21" i="70"/>
  <c r="I22" i="70"/>
  <c r="I23" i="70"/>
  <c r="I24" i="70"/>
  <c r="I25" i="70"/>
  <c r="I26" i="70"/>
  <c r="I27" i="70"/>
  <c r="I28" i="70"/>
  <c r="I29" i="70"/>
  <c r="I30" i="70"/>
  <c r="I31" i="70"/>
  <c r="I32" i="70"/>
  <c r="I33" i="70"/>
  <c r="I34" i="70"/>
  <c r="I35" i="70"/>
  <c r="I36" i="70"/>
  <c r="I37" i="70"/>
  <c r="I38" i="70"/>
  <c r="I39" i="70"/>
  <c r="I40" i="70"/>
  <c r="I41" i="70"/>
  <c r="I42" i="70"/>
  <c r="I43" i="70"/>
  <c r="I44" i="70"/>
  <c r="I45" i="70"/>
  <c r="I4" i="70"/>
  <c r="AG4" i="70"/>
  <c r="AF4" i="70"/>
  <c r="AE4" i="70"/>
  <c r="AD4" i="70"/>
  <c r="AC4" i="70"/>
  <c r="C50" i="57"/>
  <c r="C51" i="57"/>
  <c r="C52" i="57"/>
  <c r="C53" i="57"/>
  <c r="C54" i="57"/>
  <c r="C55" i="57"/>
  <c r="C56" i="57"/>
  <c r="C57" i="57"/>
  <c r="C58" i="57"/>
  <c r="C59" i="57"/>
  <c r="C60" i="57"/>
  <c r="C61" i="57"/>
  <c r="C62" i="57"/>
  <c r="C63" i="57"/>
  <c r="C64" i="57"/>
  <c r="C65" i="57"/>
  <c r="C66" i="57"/>
  <c r="C67" i="57"/>
  <c r="C68" i="57"/>
  <c r="C69" i="57"/>
  <c r="C70" i="57"/>
  <c r="C71" i="57"/>
  <c r="C72" i="57"/>
  <c r="C73" i="57"/>
  <c r="C74" i="57"/>
  <c r="C75" i="57"/>
  <c r="C76" i="57"/>
  <c r="C77" i="57"/>
  <c r="C78" i="57"/>
  <c r="C79" i="57"/>
  <c r="C80" i="57"/>
  <c r="C81" i="57"/>
  <c r="C82" i="57"/>
  <c r="C83" i="57"/>
  <c r="C84" i="57"/>
  <c r="C85" i="57"/>
  <c r="C86" i="57"/>
  <c r="C87" i="57"/>
  <c r="C88" i="57"/>
  <c r="C89" i="57"/>
  <c r="C90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C4" i="68"/>
  <c r="D4" i="68"/>
  <c r="C5" i="57" s="1"/>
  <c r="E4" i="68"/>
  <c r="F4" i="68"/>
  <c r="G4" i="68"/>
  <c r="C5" i="68"/>
  <c r="D5" i="68"/>
  <c r="C6" i="57" s="1"/>
  <c r="E5" i="68"/>
  <c r="F5" i="68"/>
  <c r="G5" i="68"/>
  <c r="C6" i="68"/>
  <c r="D6" i="68"/>
  <c r="C7" i="57" s="1"/>
  <c r="E6" i="68"/>
  <c r="F6" i="68"/>
  <c r="G6" i="68"/>
  <c r="C7" i="68"/>
  <c r="D7" i="68"/>
  <c r="C8" i="57" s="1"/>
  <c r="E7" i="68"/>
  <c r="F7" i="68"/>
  <c r="G7" i="68"/>
  <c r="C8" i="68"/>
  <c r="D8" i="68"/>
  <c r="C9" i="57" s="1"/>
  <c r="E8" i="68"/>
  <c r="F8" i="68"/>
  <c r="G8" i="68"/>
  <c r="C9" i="68"/>
  <c r="D9" i="68"/>
  <c r="C10" i="57" s="1"/>
  <c r="E9" i="68"/>
  <c r="F9" i="68"/>
  <c r="G9" i="68"/>
  <c r="C10" i="68"/>
  <c r="D10" i="68"/>
  <c r="C11" i="57" s="1"/>
  <c r="E10" i="68"/>
  <c r="F10" i="68"/>
  <c r="G10" i="68"/>
  <c r="C11" i="68"/>
  <c r="D11" i="68"/>
  <c r="C12" i="57" s="1"/>
  <c r="E11" i="68"/>
  <c r="F11" i="68"/>
  <c r="G11" i="68"/>
  <c r="C12" i="68"/>
  <c r="D12" i="68"/>
  <c r="C13" i="57" s="1"/>
  <c r="E12" i="68"/>
  <c r="F12" i="68"/>
  <c r="G12" i="68"/>
  <c r="C13" i="68"/>
  <c r="D13" i="68"/>
  <c r="C14" i="57" s="1"/>
  <c r="E13" i="68"/>
  <c r="F13" i="68"/>
  <c r="G13" i="68"/>
  <c r="C14" i="68"/>
  <c r="D14" i="68"/>
  <c r="C15" i="57" s="1"/>
  <c r="E14" i="68"/>
  <c r="F14" i="68"/>
  <c r="G14" i="68"/>
  <c r="C15" i="68"/>
  <c r="D15" i="68"/>
  <c r="C16" i="57" s="1"/>
  <c r="E15" i="68"/>
  <c r="F15" i="68"/>
  <c r="G15" i="68"/>
  <c r="M5" i="68"/>
  <c r="M6" i="68"/>
  <c r="M7" i="68"/>
  <c r="M8" i="68"/>
  <c r="M9" i="68"/>
  <c r="M10" i="68"/>
  <c r="M11" i="68"/>
  <c r="M12" i="68"/>
  <c r="M13" i="68"/>
  <c r="M14" i="68"/>
  <c r="M15" i="68"/>
  <c r="M16" i="68"/>
  <c r="M17" i="68"/>
  <c r="M18" i="68"/>
  <c r="M19" i="68"/>
  <c r="M20" i="68"/>
  <c r="M21" i="68"/>
  <c r="M22" i="68"/>
  <c r="M23" i="68"/>
  <c r="M24" i="68"/>
  <c r="M25" i="68"/>
  <c r="M26" i="68"/>
  <c r="M27" i="68"/>
  <c r="M28" i="68"/>
  <c r="M29" i="68"/>
  <c r="M30" i="68"/>
  <c r="M31" i="68"/>
  <c r="M32" i="68"/>
  <c r="M33" i="68"/>
  <c r="M34" i="68"/>
  <c r="M35" i="68"/>
  <c r="M36" i="68"/>
  <c r="M37" i="68"/>
  <c r="M38" i="68"/>
  <c r="M39" i="68"/>
  <c r="M40" i="68"/>
  <c r="M41" i="68"/>
  <c r="M42" i="68"/>
  <c r="M43" i="68"/>
  <c r="M44" i="68"/>
  <c r="M4" i="68"/>
  <c r="K5" i="58"/>
  <c r="N5" i="58"/>
  <c r="K6" i="58"/>
  <c r="N6" i="58"/>
  <c r="K7" i="58"/>
  <c r="N7" i="58"/>
  <c r="K8" i="58"/>
  <c r="N8" i="58"/>
  <c r="K9" i="58"/>
  <c r="L9" i="58" s="1"/>
  <c r="N9" i="58"/>
  <c r="O9" i="58" s="1"/>
  <c r="P9" i="58" s="1"/>
  <c r="K10" i="58"/>
  <c r="L10" i="58" s="1"/>
  <c r="N10" i="58"/>
  <c r="O10" i="58" s="1"/>
  <c r="P10" i="58" s="1"/>
  <c r="K11" i="58"/>
  <c r="N11" i="58"/>
  <c r="K12" i="58"/>
  <c r="L12" i="58" s="1"/>
  <c r="N12" i="58"/>
  <c r="O12" i="58" s="1"/>
  <c r="P12" i="58" s="1"/>
  <c r="K13" i="58"/>
  <c r="L13" i="58" s="1"/>
  <c r="N13" i="58"/>
  <c r="O13" i="58" s="1"/>
  <c r="P13" i="58" s="1"/>
  <c r="K14" i="58"/>
  <c r="L14" i="58" s="1"/>
  <c r="N14" i="58"/>
  <c r="O14" i="58" s="1"/>
  <c r="P14" i="58" s="1"/>
  <c r="K15" i="58"/>
  <c r="N15" i="58"/>
  <c r="K16" i="58"/>
  <c r="L16" i="58" s="1"/>
  <c r="N16" i="58"/>
  <c r="O16" i="58" s="1"/>
  <c r="P16" i="58" s="1"/>
  <c r="K17" i="58"/>
  <c r="N17" i="58"/>
  <c r="K18" i="58"/>
  <c r="L18" i="58" s="1"/>
  <c r="N18" i="58"/>
  <c r="O18" i="58" s="1"/>
  <c r="P18" i="58" s="1"/>
  <c r="K19" i="58"/>
  <c r="N19" i="58"/>
  <c r="K20" i="58"/>
  <c r="N20" i="58"/>
  <c r="K21" i="58"/>
  <c r="N21" i="58"/>
  <c r="K22" i="58"/>
  <c r="N22" i="58"/>
  <c r="K23" i="58"/>
  <c r="N23" i="58"/>
  <c r="K24" i="58"/>
  <c r="L24" i="58" s="1"/>
  <c r="N24" i="58"/>
  <c r="O24" i="58" s="1"/>
  <c r="P24" i="58" s="1"/>
  <c r="K25" i="58"/>
  <c r="N25" i="58"/>
  <c r="K26" i="58"/>
  <c r="N26" i="58"/>
  <c r="K27" i="58"/>
  <c r="L27" i="58" s="1"/>
  <c r="N27" i="58"/>
  <c r="O27" i="58" s="1"/>
  <c r="P27" i="58" s="1"/>
  <c r="K28" i="58"/>
  <c r="L28" i="58" s="1"/>
  <c r="N28" i="58"/>
  <c r="K29" i="58"/>
  <c r="L29" i="58" s="1"/>
  <c r="N29" i="58"/>
  <c r="K30" i="58"/>
  <c r="N30" i="58"/>
  <c r="K31" i="58"/>
  <c r="N31" i="58"/>
  <c r="K32" i="58"/>
  <c r="L32" i="58" s="1"/>
  <c r="N32" i="58"/>
  <c r="O32" i="58" s="1"/>
  <c r="P32" i="58" s="1"/>
  <c r="K33" i="58"/>
  <c r="L33" i="58" s="1"/>
  <c r="N33" i="58"/>
  <c r="O33" i="58" s="1"/>
  <c r="P33" i="58" s="1"/>
  <c r="K34" i="58"/>
  <c r="L34" i="58" s="1"/>
  <c r="N34" i="58"/>
  <c r="O34" i="58" s="1"/>
  <c r="P34" i="58" s="1"/>
  <c r="K35" i="58"/>
  <c r="N35" i="58"/>
  <c r="K36" i="58"/>
  <c r="L36" i="58" s="1"/>
  <c r="N36" i="58"/>
  <c r="O36" i="58" s="1"/>
  <c r="P36" i="58" s="1"/>
  <c r="K37" i="58"/>
  <c r="L37" i="58" s="1"/>
  <c r="N37" i="58"/>
  <c r="O37" i="58" s="1"/>
  <c r="P37" i="58" s="1"/>
  <c r="K38" i="58"/>
  <c r="L38" i="58" s="1"/>
  <c r="N38" i="58"/>
  <c r="O38" i="58" s="1"/>
  <c r="P38" i="58" s="1"/>
  <c r="K39" i="58"/>
  <c r="L39" i="58" s="1"/>
  <c r="N39" i="58"/>
  <c r="O39" i="58" s="1"/>
  <c r="P39" i="58" s="1"/>
  <c r="K40" i="58"/>
  <c r="L40" i="58" s="1"/>
  <c r="N40" i="58"/>
  <c r="O40" i="58" s="1"/>
  <c r="P40" i="58" s="1"/>
  <c r="K41" i="58"/>
  <c r="L41" i="58" s="1"/>
  <c r="N41" i="58"/>
  <c r="O41" i="58" s="1"/>
  <c r="P41" i="58" s="1"/>
  <c r="K42" i="58"/>
  <c r="N42" i="58"/>
  <c r="K43" i="58"/>
  <c r="N43" i="58"/>
  <c r="K44" i="58"/>
  <c r="L44" i="58" s="1"/>
  <c r="N44" i="58"/>
  <c r="O44" i="58" s="1"/>
  <c r="P44" i="58" s="1"/>
  <c r="AT88" i="57"/>
  <c r="AU88" i="57"/>
  <c r="AV88" i="57"/>
  <c r="AW88" i="57"/>
  <c r="AY88" i="57" s="1"/>
  <c r="AZ88" i="57" s="1"/>
  <c r="AX88" i="57"/>
  <c r="AT89" i="57"/>
  <c r="AU89" i="57"/>
  <c r="AV89" i="57"/>
  <c r="AW89" i="57"/>
  <c r="AX89" i="57"/>
  <c r="AY89" i="57" s="1"/>
  <c r="AZ89" i="57" s="1"/>
  <c r="AT90" i="57"/>
  <c r="AY90" i="57" s="1"/>
  <c r="AZ90" i="57" s="1"/>
  <c r="AU90" i="57"/>
  <c r="AV90" i="57"/>
  <c r="AW90" i="57"/>
  <c r="AX90" i="57"/>
  <c r="AT38" i="57"/>
  <c r="AU38" i="57"/>
  <c r="AV38" i="57"/>
  <c r="AW38" i="57"/>
  <c r="AX38" i="57"/>
  <c r="AT39" i="57"/>
  <c r="AU39" i="57"/>
  <c r="AV39" i="57"/>
  <c r="AW39" i="57"/>
  <c r="AX39" i="57"/>
  <c r="AT40" i="57"/>
  <c r="AU40" i="57"/>
  <c r="AV40" i="57"/>
  <c r="AW40" i="57"/>
  <c r="AX40" i="57"/>
  <c r="AT41" i="57"/>
  <c r="AU41" i="57"/>
  <c r="AV41" i="57"/>
  <c r="AW41" i="57"/>
  <c r="AX41" i="57"/>
  <c r="AT42" i="57"/>
  <c r="AU42" i="57"/>
  <c r="AV42" i="57"/>
  <c r="AW42" i="57"/>
  <c r="AX42" i="57"/>
  <c r="AT43" i="57"/>
  <c r="AU43" i="57"/>
  <c r="AV43" i="57"/>
  <c r="AW43" i="57"/>
  <c r="AX43" i="57"/>
  <c r="AT44" i="57"/>
  <c r="AU44" i="57"/>
  <c r="AV44" i="57"/>
  <c r="AW44" i="57"/>
  <c r="AX44" i="57"/>
  <c r="AT45" i="57"/>
  <c r="AU45" i="57"/>
  <c r="AV45" i="57"/>
  <c r="AW45" i="57"/>
  <c r="AX45" i="57"/>
  <c r="AT61" i="57"/>
  <c r="AU61" i="57"/>
  <c r="AV61" i="57"/>
  <c r="AW61" i="57"/>
  <c r="AX61" i="57"/>
  <c r="AT62" i="57"/>
  <c r="AU62" i="57"/>
  <c r="AV62" i="57"/>
  <c r="AW62" i="57"/>
  <c r="AX62" i="57"/>
  <c r="AT63" i="57"/>
  <c r="AU63" i="57"/>
  <c r="AV63" i="57"/>
  <c r="AW63" i="57"/>
  <c r="AX63" i="57"/>
  <c r="AY63" i="57" s="1"/>
  <c r="AZ63" i="57" s="1"/>
  <c r="I17" i="68" s="1"/>
  <c r="Q17" i="70" s="1"/>
  <c r="Q17" i="69" s="1"/>
  <c r="AT64" i="57"/>
  <c r="AU64" i="57"/>
  <c r="AV64" i="57"/>
  <c r="AW64" i="57"/>
  <c r="AX64" i="57"/>
  <c r="AT65" i="57"/>
  <c r="AU65" i="57"/>
  <c r="AV65" i="57"/>
  <c r="AW65" i="57"/>
  <c r="AX65" i="57"/>
  <c r="AT66" i="57"/>
  <c r="AU66" i="57"/>
  <c r="AV66" i="57"/>
  <c r="AW66" i="57"/>
  <c r="AX66" i="57"/>
  <c r="AT67" i="57"/>
  <c r="AU67" i="57"/>
  <c r="AV67" i="57"/>
  <c r="AW67" i="57"/>
  <c r="AY67" i="57" s="1"/>
  <c r="AZ67" i="57" s="1"/>
  <c r="AX67" i="57"/>
  <c r="AT68" i="57"/>
  <c r="AU68" i="57"/>
  <c r="AV68" i="57"/>
  <c r="AW68" i="57"/>
  <c r="AX68" i="57"/>
  <c r="AT69" i="57"/>
  <c r="AU69" i="57"/>
  <c r="AV69" i="57"/>
  <c r="AW69" i="57"/>
  <c r="AX69" i="57"/>
  <c r="AT70" i="57"/>
  <c r="AU70" i="57"/>
  <c r="AV70" i="57"/>
  <c r="AW70" i="57"/>
  <c r="AX70" i="57"/>
  <c r="AT71" i="57"/>
  <c r="AU71" i="57"/>
  <c r="AV71" i="57"/>
  <c r="AW71" i="57"/>
  <c r="AX71" i="57"/>
  <c r="AT72" i="57"/>
  <c r="AU72" i="57"/>
  <c r="AV72" i="57"/>
  <c r="AW72" i="57"/>
  <c r="AX72" i="57"/>
  <c r="AT73" i="57"/>
  <c r="AU73" i="57"/>
  <c r="AV73" i="57"/>
  <c r="AW73" i="57"/>
  <c r="AX73" i="57"/>
  <c r="AT74" i="57"/>
  <c r="AU74" i="57"/>
  <c r="AV74" i="57"/>
  <c r="AW74" i="57"/>
  <c r="AX74" i="57"/>
  <c r="AT75" i="57"/>
  <c r="AU75" i="57"/>
  <c r="AV75" i="57"/>
  <c r="AW75" i="57"/>
  <c r="AX75" i="57"/>
  <c r="AT76" i="57"/>
  <c r="AU76" i="57"/>
  <c r="AV76" i="57"/>
  <c r="AW76" i="57"/>
  <c r="AX76" i="57"/>
  <c r="AT77" i="57"/>
  <c r="AU77" i="57"/>
  <c r="AV77" i="57"/>
  <c r="AW77" i="57"/>
  <c r="AX77" i="57"/>
  <c r="AT78" i="57"/>
  <c r="AU78" i="57"/>
  <c r="AV78" i="57"/>
  <c r="AW78" i="57"/>
  <c r="AX78" i="57"/>
  <c r="AT79" i="57"/>
  <c r="AU79" i="57"/>
  <c r="AV79" i="57"/>
  <c r="AW79" i="57"/>
  <c r="AX79" i="57"/>
  <c r="AT80" i="57"/>
  <c r="AU80" i="57"/>
  <c r="AV80" i="57"/>
  <c r="AW80" i="57"/>
  <c r="AX80" i="57"/>
  <c r="AT81" i="57"/>
  <c r="AU81" i="57"/>
  <c r="AV81" i="57"/>
  <c r="AW81" i="57"/>
  <c r="AX81" i="57"/>
  <c r="AT82" i="57"/>
  <c r="AU82" i="57"/>
  <c r="AV82" i="57"/>
  <c r="AW82" i="57"/>
  <c r="AX82" i="57"/>
  <c r="AT83" i="57"/>
  <c r="AU83" i="57"/>
  <c r="AV83" i="57"/>
  <c r="AW83" i="57"/>
  <c r="AX83" i="57"/>
  <c r="AT84" i="57"/>
  <c r="AU84" i="57"/>
  <c r="AV84" i="57"/>
  <c r="AW84" i="57"/>
  <c r="AX84" i="57"/>
  <c r="AT85" i="57"/>
  <c r="AU85" i="57"/>
  <c r="AV85" i="57"/>
  <c r="AW85" i="57"/>
  <c r="AX85" i="57"/>
  <c r="AT86" i="57"/>
  <c r="AU86" i="57"/>
  <c r="AV86" i="57"/>
  <c r="AW86" i="57"/>
  <c r="AX86" i="57"/>
  <c r="AT87" i="57"/>
  <c r="AU87" i="57"/>
  <c r="AV87" i="57"/>
  <c r="AW87" i="57"/>
  <c r="AX87" i="57"/>
  <c r="AT25" i="57"/>
  <c r="AU25" i="57"/>
  <c r="AV25" i="57"/>
  <c r="AW25" i="57"/>
  <c r="AX25" i="57"/>
  <c r="AT26" i="57"/>
  <c r="AU26" i="57"/>
  <c r="AV26" i="57"/>
  <c r="AW26" i="57"/>
  <c r="AX26" i="57"/>
  <c r="AT27" i="57"/>
  <c r="AU27" i="57"/>
  <c r="AV27" i="57"/>
  <c r="AW27" i="57"/>
  <c r="AX27" i="57"/>
  <c r="AT28" i="57"/>
  <c r="AU28" i="57"/>
  <c r="AV28" i="57"/>
  <c r="AW28" i="57"/>
  <c r="AX28" i="57"/>
  <c r="AT29" i="57"/>
  <c r="AU29" i="57"/>
  <c r="AV29" i="57"/>
  <c r="AW29" i="57"/>
  <c r="AX29" i="57"/>
  <c r="AT30" i="57"/>
  <c r="AU30" i="57"/>
  <c r="AV30" i="57"/>
  <c r="AW30" i="57"/>
  <c r="AX30" i="57"/>
  <c r="AT31" i="57"/>
  <c r="AU31" i="57"/>
  <c r="AV31" i="57"/>
  <c r="AW31" i="57"/>
  <c r="AX31" i="57"/>
  <c r="AT32" i="57"/>
  <c r="AU32" i="57"/>
  <c r="AV32" i="57"/>
  <c r="AW32" i="57"/>
  <c r="AX32" i="57"/>
  <c r="AT33" i="57"/>
  <c r="AU33" i="57"/>
  <c r="AV33" i="57"/>
  <c r="AW33" i="57"/>
  <c r="AX33" i="57"/>
  <c r="N4" i="58"/>
  <c r="K4" i="58"/>
  <c r="AT51" i="57"/>
  <c r="AT52" i="57"/>
  <c r="AT53" i="57"/>
  <c r="AT54" i="57"/>
  <c r="AT55" i="57"/>
  <c r="AT56" i="57"/>
  <c r="AT57" i="57"/>
  <c r="AT58" i="57"/>
  <c r="AT59" i="57"/>
  <c r="AT60" i="57"/>
  <c r="AT50" i="57"/>
  <c r="AT6" i="57"/>
  <c r="AT7" i="57"/>
  <c r="AT8" i="57"/>
  <c r="AT9" i="57"/>
  <c r="AT10" i="57"/>
  <c r="AT11" i="57"/>
  <c r="AT12" i="57"/>
  <c r="AT13" i="57"/>
  <c r="AT14" i="57"/>
  <c r="AT15" i="57"/>
  <c r="AT16" i="57"/>
  <c r="AT17" i="57"/>
  <c r="AT18" i="57"/>
  <c r="AT19" i="57"/>
  <c r="AT20" i="57"/>
  <c r="AT21" i="57"/>
  <c r="AT22" i="57"/>
  <c r="AT23" i="57"/>
  <c r="AT24" i="57"/>
  <c r="AT34" i="57"/>
  <c r="AT35" i="57"/>
  <c r="AT36" i="57"/>
  <c r="AT37" i="57"/>
  <c r="AU60" i="57"/>
  <c r="AU59" i="57"/>
  <c r="AU58" i="57"/>
  <c r="AU57" i="57"/>
  <c r="AU56" i="57"/>
  <c r="AU55" i="57"/>
  <c r="AU54" i="57"/>
  <c r="AU53" i="57"/>
  <c r="AU52" i="57"/>
  <c r="AU51" i="57"/>
  <c r="AU50" i="57"/>
  <c r="AU37" i="57"/>
  <c r="AU36" i="57"/>
  <c r="AU35" i="57"/>
  <c r="AU34" i="57"/>
  <c r="AU24" i="57"/>
  <c r="AU23" i="57"/>
  <c r="AU22" i="57"/>
  <c r="AU21" i="57"/>
  <c r="AU20" i="57"/>
  <c r="AU19" i="57"/>
  <c r="AU18" i="57"/>
  <c r="AU17" i="57"/>
  <c r="AU16" i="57"/>
  <c r="AU15" i="57"/>
  <c r="AU14" i="57"/>
  <c r="AU13" i="57"/>
  <c r="AU12" i="57"/>
  <c r="AU11" i="57"/>
  <c r="AU10" i="57"/>
  <c r="AU9" i="57"/>
  <c r="AU8" i="57"/>
  <c r="AU7" i="57"/>
  <c r="AU6" i="57"/>
  <c r="E14" i="69" l="1"/>
  <c r="E16" i="69"/>
  <c r="E17" i="69"/>
  <c r="U10" i="74"/>
  <c r="S9" i="74"/>
  <c r="I10" i="74"/>
  <c r="I6" i="74"/>
  <c r="I5" i="74"/>
  <c r="E9" i="74"/>
  <c r="M8" i="74"/>
  <c r="K10" i="74"/>
  <c r="H7" i="74"/>
  <c r="C7" i="74"/>
  <c r="G6" i="74"/>
  <c r="G5" i="74"/>
  <c r="D9" i="74"/>
  <c r="I9" i="74"/>
  <c r="H9" i="74"/>
  <c r="C9" i="74"/>
  <c r="G8" i="74"/>
  <c r="D8" i="74"/>
  <c r="D10" i="74"/>
  <c r="T8" i="74"/>
  <c r="E6" i="74"/>
  <c r="E5" i="74"/>
  <c r="M9" i="74"/>
  <c r="J8" i="74"/>
  <c r="H5" i="74"/>
  <c r="D5" i="74"/>
  <c r="G10" i="74"/>
  <c r="D7" i="74"/>
  <c r="U8" i="74"/>
  <c r="U7" i="74"/>
  <c r="H8" i="74"/>
  <c r="U6" i="74"/>
  <c r="C8" i="74"/>
  <c r="U9" i="74"/>
  <c r="U5" i="74"/>
  <c r="I8" i="74"/>
  <c r="E8" i="74"/>
  <c r="M6" i="74"/>
  <c r="M10" i="74"/>
  <c r="J10" i="74"/>
  <c r="H10" i="74"/>
  <c r="C5" i="74"/>
  <c r="G7" i="74"/>
  <c r="F10" i="74"/>
  <c r="M5" i="74"/>
  <c r="T6" i="74"/>
  <c r="T9" i="74"/>
  <c r="T10" i="74"/>
  <c r="T5" i="74"/>
  <c r="S6" i="74"/>
  <c r="S7" i="74"/>
  <c r="S8" i="74"/>
  <c r="S10" i="74"/>
  <c r="S5" i="74"/>
  <c r="I7" i="74"/>
  <c r="E7" i="74"/>
  <c r="E10" i="74"/>
  <c r="M7" i="74"/>
  <c r="L10" i="74"/>
  <c r="H6" i="74"/>
  <c r="C6" i="74"/>
  <c r="C10" i="74"/>
  <c r="G9" i="74"/>
  <c r="D6" i="74"/>
  <c r="T7" i="74"/>
  <c r="AY62" i="57"/>
  <c r="AZ62" i="57" s="1"/>
  <c r="I16" i="68" s="1"/>
  <c r="Q16" i="70" s="1"/>
  <c r="Q16" i="69" s="1"/>
  <c r="Q42" i="70"/>
  <c r="Q42" i="69" s="1"/>
  <c r="Q43" i="70"/>
  <c r="Q43" i="69" s="1"/>
  <c r="Q21" i="70"/>
  <c r="Q21" i="69" s="1"/>
  <c r="E18" i="69"/>
  <c r="Q44" i="70"/>
  <c r="Q44" i="69" s="1"/>
  <c r="AY61" i="57"/>
  <c r="AZ61" i="57" s="1"/>
  <c r="I15" i="68" s="1"/>
  <c r="Q15" i="70" s="1"/>
  <c r="Q15" i="69" s="1"/>
  <c r="J7" i="74" s="1"/>
  <c r="AY27" i="57"/>
  <c r="AZ27" i="57" s="1"/>
  <c r="H26" i="68" s="1"/>
  <c r="P26" i="70" s="1"/>
  <c r="AY79" i="57"/>
  <c r="AZ79" i="57" s="1"/>
  <c r="I33" i="68" s="1"/>
  <c r="Q33" i="70" s="1"/>
  <c r="Q33" i="69" s="1"/>
  <c r="AY73" i="57"/>
  <c r="AZ73" i="57" s="1"/>
  <c r="I27" i="68" s="1"/>
  <c r="Q27" i="70" s="1"/>
  <c r="Q27" i="69" s="1"/>
  <c r="AY78" i="57"/>
  <c r="AZ78" i="57" s="1"/>
  <c r="I32" i="68" s="1"/>
  <c r="Q32" i="70" s="1"/>
  <c r="Q32" i="69" s="1"/>
  <c r="V45" i="70"/>
  <c r="O28" i="58"/>
  <c r="P28" i="58" s="1"/>
  <c r="E15" i="69"/>
  <c r="E10" i="69"/>
  <c r="E11" i="69"/>
  <c r="E12" i="69"/>
  <c r="E13" i="69"/>
  <c r="E4" i="69"/>
  <c r="AY70" i="57"/>
  <c r="AZ70" i="57" s="1"/>
  <c r="I24" i="68" s="1"/>
  <c r="Q24" i="70" s="1"/>
  <c r="Q24" i="69" s="1"/>
  <c r="AY85" i="57"/>
  <c r="AZ85" i="57" s="1"/>
  <c r="I39" i="68" s="1"/>
  <c r="Q39" i="70" s="1"/>
  <c r="Q39" i="69" s="1"/>
  <c r="V16" i="70"/>
  <c r="V16" i="69" s="1"/>
  <c r="U16" i="69"/>
  <c r="V17" i="70"/>
  <c r="V17" i="69" s="1"/>
  <c r="U17" i="69"/>
  <c r="V18" i="70"/>
  <c r="V18" i="69" s="1"/>
  <c r="U18" i="69"/>
  <c r="V19" i="70"/>
  <c r="V19" i="69" s="1"/>
  <c r="U19" i="69"/>
  <c r="V20" i="70"/>
  <c r="V20" i="69" s="1"/>
  <c r="U20" i="69"/>
  <c r="U21" i="69"/>
  <c r="V21" i="70"/>
  <c r="V21" i="69" s="1"/>
  <c r="V22" i="70"/>
  <c r="V22" i="69" s="1"/>
  <c r="U22" i="69"/>
  <c r="U23" i="69"/>
  <c r="V23" i="70"/>
  <c r="V23" i="69" s="1"/>
  <c r="V24" i="70"/>
  <c r="V24" i="69" s="1"/>
  <c r="U24" i="69"/>
  <c r="U25" i="69"/>
  <c r="V25" i="70"/>
  <c r="V25" i="69" s="1"/>
  <c r="U26" i="69"/>
  <c r="V26" i="70"/>
  <c r="V26" i="69" s="1"/>
  <c r="U27" i="69"/>
  <c r="V27" i="70"/>
  <c r="V27" i="69" s="1"/>
  <c r="V28" i="70"/>
  <c r="V28" i="69" s="1"/>
  <c r="U28" i="69"/>
  <c r="U29" i="69"/>
  <c r="V29" i="70"/>
  <c r="V29" i="69" s="1"/>
  <c r="U30" i="69"/>
  <c r="V30" i="70"/>
  <c r="V30" i="69" s="1"/>
  <c r="U31" i="69"/>
  <c r="V31" i="70"/>
  <c r="V31" i="69" s="1"/>
  <c r="U32" i="69"/>
  <c r="V32" i="70"/>
  <c r="V32" i="69" s="1"/>
  <c r="U33" i="69"/>
  <c r="V33" i="70"/>
  <c r="V33" i="69" s="1"/>
  <c r="V34" i="70"/>
  <c r="V34" i="69" s="1"/>
  <c r="U34" i="69"/>
  <c r="U35" i="69"/>
  <c r="V35" i="70"/>
  <c r="V35" i="69" s="1"/>
  <c r="U36" i="69"/>
  <c r="V36" i="70"/>
  <c r="V36" i="69" s="1"/>
  <c r="U37" i="69"/>
  <c r="V37" i="70"/>
  <c r="V37" i="69" s="1"/>
  <c r="V38" i="70"/>
  <c r="V38" i="69" s="1"/>
  <c r="U38" i="69"/>
  <c r="V39" i="70"/>
  <c r="V39" i="69" s="1"/>
  <c r="U39" i="69"/>
  <c r="V40" i="70"/>
  <c r="V40" i="69" s="1"/>
  <c r="U40" i="69"/>
  <c r="U41" i="69"/>
  <c r="V41" i="70"/>
  <c r="V41" i="69" s="1"/>
  <c r="V42" i="70"/>
  <c r="V42" i="69" s="1"/>
  <c r="U42" i="69"/>
  <c r="U43" i="69"/>
  <c r="V43" i="70"/>
  <c r="V43" i="69" s="1"/>
  <c r="U44" i="69"/>
  <c r="V44" i="70"/>
  <c r="V44" i="69" s="1"/>
  <c r="U5" i="69"/>
  <c r="V5" i="70"/>
  <c r="V5" i="69" s="1"/>
  <c r="U6" i="69"/>
  <c r="V6" i="70"/>
  <c r="V6" i="69" s="1"/>
  <c r="U7" i="69"/>
  <c r="V7" i="70"/>
  <c r="V7" i="69" s="1"/>
  <c r="V8" i="70"/>
  <c r="V8" i="69" s="1"/>
  <c r="U8" i="69"/>
  <c r="U9" i="69"/>
  <c r="V9" i="70"/>
  <c r="V9" i="69" s="1"/>
  <c r="U10" i="69"/>
  <c r="V10" i="70"/>
  <c r="V10" i="69" s="1"/>
  <c r="U11" i="69"/>
  <c r="V11" i="70"/>
  <c r="V11" i="69" s="1"/>
  <c r="U12" i="69"/>
  <c r="V12" i="70"/>
  <c r="V12" i="69" s="1"/>
  <c r="U13" i="69"/>
  <c r="V13" i="70"/>
  <c r="V13" i="69" s="1"/>
  <c r="U14" i="69"/>
  <c r="V14" i="70"/>
  <c r="V14" i="69" s="1"/>
  <c r="V15" i="70"/>
  <c r="V15" i="69" s="1"/>
  <c r="U15" i="69"/>
  <c r="V4" i="70"/>
  <c r="V4" i="69" s="1"/>
  <c r="AT5" i="57"/>
  <c r="AU5" i="57"/>
  <c r="O29" i="58"/>
  <c r="P29" i="58" s="1"/>
  <c r="O5" i="58"/>
  <c r="P5" i="58" s="1"/>
  <c r="L5" i="58"/>
  <c r="L6" i="58"/>
  <c r="O6" i="58"/>
  <c r="P6" i="58" s="1"/>
  <c r="L7" i="58"/>
  <c r="O7" i="58"/>
  <c r="P7" i="58" s="1"/>
  <c r="O8" i="58"/>
  <c r="P8" i="58" s="1"/>
  <c r="L8" i="58"/>
  <c r="O11" i="58"/>
  <c r="P11" i="58" s="1"/>
  <c r="L11" i="58"/>
  <c r="L15" i="58"/>
  <c r="O15" i="58"/>
  <c r="P15" i="58" s="1"/>
  <c r="L17" i="58"/>
  <c r="O17" i="58"/>
  <c r="P17" i="58" s="1"/>
  <c r="O19" i="58"/>
  <c r="P19" i="58" s="1"/>
  <c r="L19" i="58"/>
  <c r="O20" i="58"/>
  <c r="P20" i="58" s="1"/>
  <c r="L20" i="58"/>
  <c r="O21" i="58"/>
  <c r="P21" i="58" s="1"/>
  <c r="L21" i="58"/>
  <c r="L22" i="58"/>
  <c r="O22" i="58"/>
  <c r="P22" i="58" s="1"/>
  <c r="O23" i="58"/>
  <c r="P23" i="58" s="1"/>
  <c r="L23" i="58"/>
  <c r="L25" i="58"/>
  <c r="O25" i="58"/>
  <c r="P25" i="58" s="1"/>
  <c r="L26" i="58"/>
  <c r="O26" i="58"/>
  <c r="P26" i="58" s="1"/>
  <c r="L30" i="58"/>
  <c r="O30" i="58"/>
  <c r="P30" i="58" s="1"/>
  <c r="L31" i="58"/>
  <c r="O31" i="58"/>
  <c r="P31" i="58" s="1"/>
  <c r="O35" i="58"/>
  <c r="P35" i="58" s="1"/>
  <c r="L35" i="58"/>
  <c r="O42" i="58"/>
  <c r="P42" i="58" s="1"/>
  <c r="L42" i="58"/>
  <c r="L43" i="58"/>
  <c r="O43" i="58"/>
  <c r="P43" i="58" s="1"/>
  <c r="AY38" i="57"/>
  <c r="AZ38" i="57" s="1"/>
  <c r="H37" i="68" s="1"/>
  <c r="AY39" i="57"/>
  <c r="AZ39" i="57" s="1"/>
  <c r="H38" i="68" s="1"/>
  <c r="AY40" i="57"/>
  <c r="AZ40" i="57" s="1"/>
  <c r="H39" i="68" s="1"/>
  <c r="AY42" i="57"/>
  <c r="AZ42" i="57" s="1"/>
  <c r="H41" i="68" s="1"/>
  <c r="AY43" i="57"/>
  <c r="AZ43" i="57" s="1"/>
  <c r="H42" i="68" s="1"/>
  <c r="AY44" i="57"/>
  <c r="AZ44" i="57" s="1"/>
  <c r="H43" i="68" s="1"/>
  <c r="AY45" i="57"/>
  <c r="AZ45" i="57" s="1"/>
  <c r="H44" i="68" s="1"/>
  <c r="AY65" i="57"/>
  <c r="AZ65" i="57" s="1"/>
  <c r="I19" i="68" s="1"/>
  <c r="Q19" i="70" s="1"/>
  <c r="Q19" i="69" s="1"/>
  <c r="AY66" i="57"/>
  <c r="AZ66" i="57" s="1"/>
  <c r="I20" i="68" s="1"/>
  <c r="Q20" i="70" s="1"/>
  <c r="Q20" i="69" s="1"/>
  <c r="AY30" i="57"/>
  <c r="AZ30" i="57" s="1"/>
  <c r="H29" i="68" s="1"/>
  <c r="AY84" i="57"/>
  <c r="AZ84" i="57"/>
  <c r="I38" i="68" s="1"/>
  <c r="Q38" i="70" s="1"/>
  <c r="Q38" i="69" s="1"/>
  <c r="AY25" i="57"/>
  <c r="AZ25" i="57" s="1"/>
  <c r="H24" i="68" s="1"/>
  <c r="AY41" i="57"/>
  <c r="AZ41" i="57" s="1"/>
  <c r="H40" i="68" s="1"/>
  <c r="AY64" i="57"/>
  <c r="AZ64" i="57" s="1"/>
  <c r="I18" i="68" s="1"/>
  <c r="Q18" i="70" s="1"/>
  <c r="Q18" i="69" s="1"/>
  <c r="J9" i="74" s="1"/>
  <c r="AY68" i="57"/>
  <c r="AZ68" i="57" s="1"/>
  <c r="I22" i="68" s="1"/>
  <c r="Q22" i="70" s="1"/>
  <c r="Q22" i="69" s="1"/>
  <c r="AY69" i="57"/>
  <c r="AZ69" i="57" s="1"/>
  <c r="I23" i="68" s="1"/>
  <c r="Q23" i="70" s="1"/>
  <c r="Q23" i="69" s="1"/>
  <c r="AY72" i="57"/>
  <c r="AZ72" i="57" s="1"/>
  <c r="I26" i="68" s="1"/>
  <c r="AY74" i="57"/>
  <c r="AZ74" i="57" s="1"/>
  <c r="I28" i="68" s="1"/>
  <c r="Q28" i="70" s="1"/>
  <c r="Q28" i="69" s="1"/>
  <c r="AY75" i="57"/>
  <c r="AZ75" i="57" s="1"/>
  <c r="I29" i="68" s="1"/>
  <c r="Q29" i="70" s="1"/>
  <c r="Q29" i="69" s="1"/>
  <c r="AY83" i="57"/>
  <c r="AZ83" i="57" s="1"/>
  <c r="I37" i="68" s="1"/>
  <c r="Q37" i="70" s="1"/>
  <c r="Q37" i="69" s="1"/>
  <c r="AY80" i="57"/>
  <c r="AZ80" i="57" s="1"/>
  <c r="I34" i="68" s="1"/>
  <c r="Q34" i="70" s="1"/>
  <c r="Q34" i="69" s="1"/>
  <c r="AY86" i="57"/>
  <c r="AZ86" i="57" s="1"/>
  <c r="I40" i="68" s="1"/>
  <c r="Q40" i="70" s="1"/>
  <c r="Q40" i="69" s="1"/>
  <c r="AY87" i="57"/>
  <c r="AZ87" i="57" s="1"/>
  <c r="I41" i="68" s="1"/>
  <c r="Q41" i="70" s="1"/>
  <c r="Q41" i="69" s="1"/>
  <c r="AY26" i="57"/>
  <c r="AZ26" i="57" s="1"/>
  <c r="H25" i="68" s="1"/>
  <c r="AY28" i="57"/>
  <c r="AZ28" i="57" s="1"/>
  <c r="H27" i="68" s="1"/>
  <c r="AY29" i="57"/>
  <c r="AZ29" i="57" s="1"/>
  <c r="H28" i="68" s="1"/>
  <c r="AY31" i="57"/>
  <c r="AZ31" i="57" s="1"/>
  <c r="H30" i="68" s="1"/>
  <c r="AY32" i="57"/>
  <c r="AZ32" i="57" s="1"/>
  <c r="H31" i="68" s="1"/>
  <c r="AY33" i="57"/>
  <c r="AZ33" i="57" s="1"/>
  <c r="H32" i="68" s="1"/>
  <c r="AY71" i="57"/>
  <c r="AZ71" i="57" s="1"/>
  <c r="I25" i="68" s="1"/>
  <c r="Q25" i="70" s="1"/>
  <c r="Q25" i="69" s="1"/>
  <c r="AY76" i="57"/>
  <c r="AZ76" i="57"/>
  <c r="I30" i="68" s="1"/>
  <c r="Q30" i="70" s="1"/>
  <c r="Q30" i="69" s="1"/>
  <c r="AY77" i="57"/>
  <c r="AZ77" i="57" s="1"/>
  <c r="I31" i="68" s="1"/>
  <c r="Q31" i="70" s="1"/>
  <c r="Q31" i="69" s="1"/>
  <c r="AY81" i="57"/>
  <c r="AZ81" i="57" s="1"/>
  <c r="I35" i="68" s="1"/>
  <c r="Q35" i="70" s="1"/>
  <c r="Q35" i="69" s="1"/>
  <c r="AY82" i="57"/>
  <c r="AZ82" i="57" s="1"/>
  <c r="I36" i="68" s="1"/>
  <c r="Q36" i="70" s="1"/>
  <c r="Q36" i="69" s="1"/>
  <c r="L4" i="58"/>
  <c r="O4" i="58"/>
  <c r="P4" i="58" s="1"/>
  <c r="J26" i="68" l="1"/>
  <c r="Q26" i="70"/>
  <c r="Q26" i="69" s="1"/>
  <c r="R26" i="70"/>
  <c r="P26" i="69"/>
  <c r="J41" i="68"/>
  <c r="P41" i="70"/>
  <c r="J43" i="68"/>
  <c r="P43" i="70"/>
  <c r="J29" i="68"/>
  <c r="P29" i="70"/>
  <c r="P24" i="70"/>
  <c r="J24" i="68"/>
  <c r="J25" i="68"/>
  <c r="P25" i="70"/>
  <c r="P27" i="70"/>
  <c r="J27" i="68"/>
  <c r="P28" i="70"/>
  <c r="J28" i="68"/>
  <c r="P30" i="70"/>
  <c r="J30" i="68"/>
  <c r="J31" i="68"/>
  <c r="P31" i="70"/>
  <c r="J32" i="68"/>
  <c r="P32" i="70"/>
  <c r="Q47" i="70"/>
  <c r="AX60" i="57"/>
  <c r="AW60" i="57"/>
  <c r="AV60" i="57"/>
  <c r="AX59" i="57"/>
  <c r="AW59" i="57"/>
  <c r="AV59" i="57"/>
  <c r="AX58" i="57"/>
  <c r="AW58" i="57"/>
  <c r="AV58" i="57"/>
  <c r="AX57" i="57"/>
  <c r="AW57" i="57"/>
  <c r="AV57" i="57"/>
  <c r="AX56" i="57"/>
  <c r="AW56" i="57"/>
  <c r="AV56" i="57"/>
  <c r="AX55" i="57"/>
  <c r="AW55" i="57"/>
  <c r="AV55" i="57"/>
  <c r="AY55" i="57" s="1"/>
  <c r="AZ55" i="57" s="1"/>
  <c r="I9" i="68" s="1"/>
  <c r="Q9" i="70" s="1"/>
  <c r="Q9" i="69" s="1"/>
  <c r="AX54" i="57"/>
  <c r="AW54" i="57"/>
  <c r="AV54" i="57"/>
  <c r="AX53" i="57"/>
  <c r="AW53" i="57"/>
  <c r="AV53" i="57"/>
  <c r="AX52" i="57"/>
  <c r="AW52" i="57"/>
  <c r="AV52" i="57"/>
  <c r="AX51" i="57"/>
  <c r="AW51" i="57"/>
  <c r="AV51" i="57"/>
  <c r="B51" i="57"/>
  <c r="B52" i="57" s="1"/>
  <c r="B53" i="57" s="1"/>
  <c r="B54" i="57" s="1"/>
  <c r="B55" i="57" s="1"/>
  <c r="B56" i="57" s="1"/>
  <c r="B57" i="57" s="1"/>
  <c r="B58" i="57" s="1"/>
  <c r="B59" i="57" s="1"/>
  <c r="B60" i="57" s="1"/>
  <c r="AX50" i="57"/>
  <c r="AW50" i="57"/>
  <c r="AV50" i="57"/>
  <c r="F49" i="57"/>
  <c r="G49" i="57" s="1"/>
  <c r="H49" i="57" s="1"/>
  <c r="I49" i="57" s="1"/>
  <c r="J49" i="57" s="1"/>
  <c r="K49" i="57" s="1"/>
  <c r="L49" i="57" s="1"/>
  <c r="M49" i="57" s="1"/>
  <c r="N49" i="57" s="1"/>
  <c r="O49" i="57" s="1"/>
  <c r="P49" i="57" s="1"/>
  <c r="Q49" i="57" s="1"/>
  <c r="R49" i="57" s="1"/>
  <c r="S49" i="57" s="1"/>
  <c r="T49" i="57" s="1"/>
  <c r="U49" i="57" s="1"/>
  <c r="V49" i="57" s="1"/>
  <c r="W49" i="57" s="1"/>
  <c r="X49" i="57" s="1"/>
  <c r="Y49" i="57" s="1"/>
  <c r="Z49" i="57" s="1"/>
  <c r="AA49" i="57" s="1"/>
  <c r="AB49" i="57" s="1"/>
  <c r="AC49" i="57" s="1"/>
  <c r="AD49" i="57" s="1"/>
  <c r="AE49" i="57" s="1"/>
  <c r="AF49" i="57" s="1"/>
  <c r="AG49" i="57" s="1"/>
  <c r="AH49" i="57" s="1"/>
  <c r="AI49" i="57" s="1"/>
  <c r="AJ49" i="57" s="1"/>
  <c r="AK49" i="57" s="1"/>
  <c r="AL49" i="57" s="1"/>
  <c r="AM49" i="57" s="1"/>
  <c r="AN49" i="57" s="1"/>
  <c r="AO49" i="57" s="1"/>
  <c r="AP49" i="57" s="1"/>
  <c r="AQ49" i="57" s="1"/>
  <c r="AR49" i="57" s="1"/>
  <c r="AX37" i="57"/>
  <c r="AW37" i="57"/>
  <c r="AV37" i="57"/>
  <c r="AX36" i="57"/>
  <c r="AW36" i="57"/>
  <c r="AV36" i="57"/>
  <c r="AX35" i="57"/>
  <c r="AW35" i="57"/>
  <c r="AV35" i="57"/>
  <c r="AX34" i="57"/>
  <c r="AW34" i="57"/>
  <c r="AV34" i="57"/>
  <c r="AX24" i="57"/>
  <c r="AW24" i="57"/>
  <c r="AV24" i="57"/>
  <c r="AX23" i="57"/>
  <c r="AW23" i="57"/>
  <c r="AV23" i="57"/>
  <c r="AY23" i="57" s="1"/>
  <c r="AZ23" i="57" s="1"/>
  <c r="H22" i="68" s="1"/>
  <c r="AX22" i="57"/>
  <c r="AW22" i="57"/>
  <c r="AV22" i="57"/>
  <c r="AX21" i="57"/>
  <c r="AW21" i="57"/>
  <c r="AV21" i="57"/>
  <c r="AX20" i="57"/>
  <c r="AW20" i="57"/>
  <c r="AV20" i="57"/>
  <c r="AY20" i="57" s="1"/>
  <c r="AZ20" i="57" s="1"/>
  <c r="H19" i="68" s="1"/>
  <c r="AX19" i="57"/>
  <c r="AW19" i="57"/>
  <c r="AV19" i="57"/>
  <c r="AX18" i="57"/>
  <c r="AW18" i="57"/>
  <c r="AV18" i="57"/>
  <c r="AX17" i="57"/>
  <c r="AW17" i="57"/>
  <c r="AV17" i="57"/>
  <c r="AX16" i="57"/>
  <c r="AW16" i="57"/>
  <c r="AV16" i="57"/>
  <c r="AX15" i="57"/>
  <c r="AW15" i="57"/>
  <c r="AV15" i="57"/>
  <c r="AX14" i="57"/>
  <c r="AW14" i="57"/>
  <c r="AV14" i="57"/>
  <c r="AX13" i="57"/>
  <c r="AW13" i="57"/>
  <c r="AV13" i="57"/>
  <c r="AX12" i="57"/>
  <c r="AW12" i="57"/>
  <c r="AV12" i="57"/>
  <c r="AX11" i="57"/>
  <c r="AW11" i="57"/>
  <c r="AV11" i="57"/>
  <c r="AX10" i="57"/>
  <c r="AW10" i="57"/>
  <c r="AV10" i="57"/>
  <c r="AX9" i="57"/>
  <c r="AW9" i="57"/>
  <c r="AV9" i="57"/>
  <c r="AX8" i="57"/>
  <c r="AW8" i="57"/>
  <c r="AV8" i="57"/>
  <c r="AX7" i="57"/>
  <c r="AW7" i="57"/>
  <c r="AV7" i="57"/>
  <c r="AX6" i="57"/>
  <c r="AW6" i="57"/>
  <c r="AV6" i="57"/>
  <c r="B6" i="57"/>
  <c r="B7" i="57" s="1"/>
  <c r="B8" i="57" s="1"/>
  <c r="B9" i="57" s="1"/>
  <c r="B10" i="57" s="1"/>
  <c r="B11" i="57" s="1"/>
  <c r="B12" i="57" s="1"/>
  <c r="B13" i="57" s="1"/>
  <c r="B14" i="57" s="1"/>
  <c r="B15" i="57" s="1"/>
  <c r="B16" i="57" s="1"/>
  <c r="B17" i="57" s="1"/>
  <c r="B18" i="57" s="1"/>
  <c r="B19" i="57" s="1"/>
  <c r="B20" i="57" s="1"/>
  <c r="B21" i="57" s="1"/>
  <c r="B22" i="57" s="1"/>
  <c r="B23" i="57" s="1"/>
  <c r="B24" i="57" s="1"/>
  <c r="B25" i="57" s="1"/>
  <c r="B26" i="57" s="1"/>
  <c r="B27" i="57" s="1"/>
  <c r="B28" i="57" s="1"/>
  <c r="B29" i="57" s="1"/>
  <c r="B30" i="57" s="1"/>
  <c r="B31" i="57" s="1"/>
  <c r="B32" i="57" s="1"/>
  <c r="B33" i="57" s="1"/>
  <c r="B34" i="57" s="1"/>
  <c r="B35" i="57" s="1"/>
  <c r="B36" i="57" s="1"/>
  <c r="B37" i="57" s="1"/>
  <c r="B38" i="57" s="1"/>
  <c r="B39" i="57" s="1"/>
  <c r="B40" i="57" s="1"/>
  <c r="B41" i="57" s="1"/>
  <c r="B42" i="57" s="1"/>
  <c r="B43" i="57" s="1"/>
  <c r="B44" i="57" s="1"/>
  <c r="B45" i="57" s="1"/>
  <c r="AX5" i="57"/>
  <c r="AW5" i="57"/>
  <c r="AV5" i="57"/>
  <c r="F4" i="57"/>
  <c r="G4" i="57" s="1"/>
  <c r="H4" i="57" s="1"/>
  <c r="I4" i="57" s="1"/>
  <c r="J4" i="57" s="1"/>
  <c r="K4" i="57" s="1"/>
  <c r="L4" i="57" s="1"/>
  <c r="M4" i="57" s="1"/>
  <c r="N4" i="57" s="1"/>
  <c r="O4" i="57" s="1"/>
  <c r="P4" i="57" s="1"/>
  <c r="Q4" i="57" s="1"/>
  <c r="R4" i="57" s="1"/>
  <c r="S4" i="57" s="1"/>
  <c r="T4" i="57" s="1"/>
  <c r="U4" i="57" s="1"/>
  <c r="V4" i="57" s="1"/>
  <c r="W4" i="57" s="1"/>
  <c r="X4" i="57" s="1"/>
  <c r="Y4" i="57" s="1"/>
  <c r="Z4" i="57" s="1"/>
  <c r="AA4" i="57" s="1"/>
  <c r="AB4" i="57" s="1"/>
  <c r="AC4" i="57" s="1"/>
  <c r="AD4" i="57" s="1"/>
  <c r="AE4" i="57" s="1"/>
  <c r="AF4" i="57" s="1"/>
  <c r="AG4" i="57" s="1"/>
  <c r="AH4" i="57" s="1"/>
  <c r="AI4" i="57" s="1"/>
  <c r="AJ4" i="57" s="1"/>
  <c r="AK4" i="57" s="1"/>
  <c r="AL4" i="57" s="1"/>
  <c r="AM4" i="57" s="1"/>
  <c r="AN4" i="57" s="1"/>
  <c r="AO4" i="57" s="1"/>
  <c r="AP4" i="57" s="1"/>
  <c r="AQ4" i="57" s="1"/>
  <c r="AR4" i="57" s="1"/>
  <c r="AY35" i="57" l="1"/>
  <c r="AZ35" i="57" s="1"/>
  <c r="H34" i="68" s="1"/>
  <c r="K26" i="68"/>
  <c r="O28" i="71" s="1"/>
  <c r="N26" i="68"/>
  <c r="O26" i="68" s="1"/>
  <c r="P28" i="71" s="1"/>
  <c r="Q46" i="70"/>
  <c r="AY60" i="57"/>
  <c r="AZ60" i="57" s="1"/>
  <c r="I14" i="68" s="1"/>
  <c r="Q14" i="70" s="1"/>
  <c r="Q14" i="69" s="1"/>
  <c r="AY50" i="57"/>
  <c r="AZ50" i="57" s="1"/>
  <c r="I4" i="68" s="1"/>
  <c r="Q4" i="70" s="1"/>
  <c r="Q4" i="69" s="1"/>
  <c r="R26" i="69"/>
  <c r="W26" i="70"/>
  <c r="S26" i="70"/>
  <c r="S26" i="69" s="1"/>
  <c r="J37" i="68"/>
  <c r="P37" i="70"/>
  <c r="J38" i="68"/>
  <c r="P38" i="70"/>
  <c r="P39" i="70"/>
  <c r="J39" i="68"/>
  <c r="N41" i="68"/>
  <c r="O41" i="68" s="1"/>
  <c r="P43" i="71" s="1"/>
  <c r="K41" i="68"/>
  <c r="O43" i="71" s="1"/>
  <c r="R41" i="70"/>
  <c r="P41" i="69"/>
  <c r="J42" i="68"/>
  <c r="P42" i="70"/>
  <c r="N43" i="68"/>
  <c r="O43" i="68" s="1"/>
  <c r="P45" i="71" s="1"/>
  <c r="K43" i="68"/>
  <c r="O45" i="71" s="1"/>
  <c r="R43" i="70"/>
  <c r="P43" i="69"/>
  <c r="J44" i="68"/>
  <c r="P44" i="70"/>
  <c r="N29" i="68"/>
  <c r="O29" i="68" s="1"/>
  <c r="P31" i="71" s="1"/>
  <c r="K29" i="68"/>
  <c r="O31" i="71" s="1"/>
  <c r="R29" i="70"/>
  <c r="P29" i="69"/>
  <c r="P24" i="69"/>
  <c r="R24" i="70"/>
  <c r="K24" i="68"/>
  <c r="O26" i="71" s="1"/>
  <c r="N24" i="68"/>
  <c r="O24" i="68" s="1"/>
  <c r="P26" i="71" s="1"/>
  <c r="P40" i="70"/>
  <c r="J40" i="68"/>
  <c r="N25" i="68"/>
  <c r="O25" i="68" s="1"/>
  <c r="P27" i="71" s="1"/>
  <c r="K25" i="68"/>
  <c r="O27" i="71" s="1"/>
  <c r="R25" i="70"/>
  <c r="P25" i="69"/>
  <c r="R27" i="70"/>
  <c r="P27" i="69"/>
  <c r="N27" i="68"/>
  <c r="O27" i="68" s="1"/>
  <c r="P29" i="71" s="1"/>
  <c r="K27" i="68"/>
  <c r="O29" i="71" s="1"/>
  <c r="R28" i="70"/>
  <c r="P28" i="69"/>
  <c r="N28" i="68"/>
  <c r="O28" i="68" s="1"/>
  <c r="P30" i="71" s="1"/>
  <c r="K28" i="68"/>
  <c r="O30" i="71" s="1"/>
  <c r="P30" i="69"/>
  <c r="R30" i="70"/>
  <c r="N30" i="68"/>
  <c r="O30" i="68" s="1"/>
  <c r="P32" i="71" s="1"/>
  <c r="K30" i="68"/>
  <c r="O32" i="71" s="1"/>
  <c r="N31" i="68"/>
  <c r="O31" i="68" s="1"/>
  <c r="P33" i="71" s="1"/>
  <c r="K31" i="68"/>
  <c r="O33" i="71" s="1"/>
  <c r="P31" i="69"/>
  <c r="R31" i="70"/>
  <c r="K32" i="68"/>
  <c r="O34" i="71" s="1"/>
  <c r="N32" i="68"/>
  <c r="O32" i="68" s="1"/>
  <c r="P34" i="71" s="1"/>
  <c r="R32" i="70"/>
  <c r="P32" i="69"/>
  <c r="AY24" i="57"/>
  <c r="AZ24" i="57" s="1"/>
  <c r="H23" i="68" s="1"/>
  <c r="AY34" i="57"/>
  <c r="AZ34" i="57" s="1"/>
  <c r="H33" i="68" s="1"/>
  <c r="AY6" i="57"/>
  <c r="AZ6" i="57" s="1"/>
  <c r="H5" i="68" s="1"/>
  <c r="B61" i="57"/>
  <c r="B62" i="57" s="1"/>
  <c r="B63" i="57" s="1"/>
  <c r="B64" i="57" s="1"/>
  <c r="B65" i="57" s="1"/>
  <c r="B66" i="57" s="1"/>
  <c r="B67" i="57" s="1"/>
  <c r="B68" i="57" s="1"/>
  <c r="B69" i="57" s="1"/>
  <c r="B70" i="57" s="1"/>
  <c r="B71" i="57" s="1"/>
  <c r="B72" i="57" s="1"/>
  <c r="B73" i="57" s="1"/>
  <c r="B74" i="57" s="1"/>
  <c r="B75" i="57" s="1"/>
  <c r="B76" i="57" s="1"/>
  <c r="B77" i="57" s="1"/>
  <c r="B78" i="57" s="1"/>
  <c r="B79" i="57" s="1"/>
  <c r="B80" i="57" s="1"/>
  <c r="B81" i="57" s="1"/>
  <c r="B82" i="57" s="1"/>
  <c r="B83" i="57" s="1"/>
  <c r="B84" i="57" s="1"/>
  <c r="B85" i="57" s="1"/>
  <c r="B86" i="57" s="1"/>
  <c r="B87" i="57" s="1"/>
  <c r="B88" i="57" s="1"/>
  <c r="B89" i="57" s="1"/>
  <c r="B90" i="57" s="1"/>
  <c r="AY19" i="57"/>
  <c r="AZ19" i="57" s="1"/>
  <c r="Q45" i="70"/>
  <c r="Q50" i="70"/>
  <c r="Q49" i="70"/>
  <c r="Q48" i="70"/>
  <c r="AY21" i="57"/>
  <c r="AZ21" i="57" s="1"/>
  <c r="H20" i="68" s="1"/>
  <c r="AY37" i="57"/>
  <c r="AZ37" i="57" s="1"/>
  <c r="H36" i="68" s="1"/>
  <c r="AY51" i="57"/>
  <c r="AZ51" i="57" s="1"/>
  <c r="I5" i="68" s="1"/>
  <c r="Q5" i="70" s="1"/>
  <c r="Q5" i="69" s="1"/>
  <c r="AY36" i="57"/>
  <c r="AZ36" i="57" s="1"/>
  <c r="H35" i="68" s="1"/>
  <c r="AY22" i="57"/>
  <c r="AZ22" i="57" s="1"/>
  <c r="H21" i="68" s="1"/>
  <c r="AY18" i="57"/>
  <c r="AZ18" i="57" s="1"/>
  <c r="AY17" i="57"/>
  <c r="AZ17" i="57" s="1"/>
  <c r="AY14" i="57"/>
  <c r="AZ14" i="57" s="1"/>
  <c r="H13" i="68" s="1"/>
  <c r="AY10" i="57"/>
  <c r="AZ10" i="57" s="1"/>
  <c r="H9" i="68" s="1"/>
  <c r="AY57" i="57"/>
  <c r="AZ57" i="57" s="1"/>
  <c r="I11" i="68" s="1"/>
  <c r="Q11" i="70" s="1"/>
  <c r="Q11" i="69" s="1"/>
  <c r="AY12" i="57"/>
  <c r="AZ12" i="57" s="1"/>
  <c r="H11" i="68" s="1"/>
  <c r="AY13" i="57"/>
  <c r="AZ13" i="57" s="1"/>
  <c r="H12" i="68" s="1"/>
  <c r="AY56" i="57"/>
  <c r="AZ56" i="57" s="1"/>
  <c r="I10" i="68" s="1"/>
  <c r="Q10" i="70" s="1"/>
  <c r="Q10" i="69" s="1"/>
  <c r="AY58" i="57"/>
  <c r="AZ58" i="57" s="1"/>
  <c r="I12" i="68" s="1"/>
  <c r="Q12" i="70" s="1"/>
  <c r="Q12" i="69" s="1"/>
  <c r="AY59" i="57"/>
  <c r="AZ59" i="57" s="1"/>
  <c r="I13" i="68" s="1"/>
  <c r="Q13" i="70" s="1"/>
  <c r="Q13" i="69" s="1"/>
  <c r="AY54" i="57"/>
  <c r="AZ54" i="57" s="1"/>
  <c r="I8" i="68" s="1"/>
  <c r="Q8" i="70" s="1"/>
  <c r="Q8" i="69" s="1"/>
  <c r="AY52" i="57"/>
  <c r="AZ52" i="57" s="1"/>
  <c r="I6" i="68" s="1"/>
  <c r="Q6" i="70" s="1"/>
  <c r="Q6" i="69" s="1"/>
  <c r="J5" i="74" s="1"/>
  <c r="AY53" i="57"/>
  <c r="AZ53" i="57" s="1"/>
  <c r="I7" i="68" s="1"/>
  <c r="Q7" i="70" s="1"/>
  <c r="Q7" i="69" s="1"/>
  <c r="J6" i="74" s="1"/>
  <c r="AY7" i="57"/>
  <c r="AZ7" i="57" s="1"/>
  <c r="H6" i="68" s="1"/>
  <c r="AY8" i="57"/>
  <c r="AZ8" i="57" s="1"/>
  <c r="H7" i="68" s="1"/>
  <c r="AY9" i="57"/>
  <c r="AZ9" i="57" s="1"/>
  <c r="H8" i="68" s="1"/>
  <c r="AY11" i="57"/>
  <c r="AZ11" i="57" s="1"/>
  <c r="H10" i="68" s="1"/>
  <c r="AY16" i="57"/>
  <c r="AZ16" i="57" s="1"/>
  <c r="H15" i="68" s="1"/>
  <c r="AY15" i="57"/>
  <c r="AZ15" i="57" s="1"/>
  <c r="H14" i="68" s="1"/>
  <c r="AY5" i="57"/>
  <c r="AZ5" i="57" s="1"/>
  <c r="H4" i="68" s="1"/>
  <c r="X26" i="70" l="1"/>
  <c r="X26" i="69" s="1"/>
  <c r="W26" i="69"/>
  <c r="K37" i="68"/>
  <c r="O39" i="71" s="1"/>
  <c r="N37" i="68"/>
  <c r="O37" i="68" s="1"/>
  <c r="P39" i="71" s="1"/>
  <c r="R37" i="70"/>
  <c r="P37" i="69"/>
  <c r="N38" i="68"/>
  <c r="O38" i="68" s="1"/>
  <c r="P40" i="71" s="1"/>
  <c r="K38" i="68"/>
  <c r="O40" i="71" s="1"/>
  <c r="R38" i="70"/>
  <c r="P38" i="69"/>
  <c r="R39" i="70"/>
  <c r="P39" i="69"/>
  <c r="N39" i="68"/>
  <c r="O39" i="68" s="1"/>
  <c r="P41" i="71" s="1"/>
  <c r="K39" i="68"/>
  <c r="O41" i="71" s="1"/>
  <c r="W41" i="70"/>
  <c r="R41" i="69"/>
  <c r="S41" i="70"/>
  <c r="S41" i="69" s="1"/>
  <c r="N42" i="68"/>
  <c r="O42" i="68" s="1"/>
  <c r="P44" i="71" s="1"/>
  <c r="K42" i="68"/>
  <c r="O44" i="71" s="1"/>
  <c r="R42" i="70"/>
  <c r="P42" i="69"/>
  <c r="R43" i="69"/>
  <c r="S43" i="70"/>
  <c r="S43" i="69" s="1"/>
  <c r="W43" i="70"/>
  <c r="K44" i="68"/>
  <c r="O46" i="71" s="1"/>
  <c r="N44" i="68"/>
  <c r="O44" i="68" s="1"/>
  <c r="P46" i="71" s="1"/>
  <c r="R44" i="70"/>
  <c r="P44" i="69"/>
  <c r="R29" i="69"/>
  <c r="W29" i="70"/>
  <c r="S29" i="70"/>
  <c r="S29" i="69" s="1"/>
  <c r="W24" i="70"/>
  <c r="R24" i="69"/>
  <c r="S24" i="70"/>
  <c r="S24" i="69" s="1"/>
  <c r="R40" i="70"/>
  <c r="P40" i="69"/>
  <c r="N40" i="68"/>
  <c r="O40" i="68" s="1"/>
  <c r="P42" i="71" s="1"/>
  <c r="K40" i="68"/>
  <c r="O42" i="71" s="1"/>
  <c r="R25" i="69"/>
  <c r="W25" i="70"/>
  <c r="S25" i="70"/>
  <c r="S25" i="69" s="1"/>
  <c r="W27" i="70"/>
  <c r="R27" i="69"/>
  <c r="S27" i="70"/>
  <c r="S27" i="69" s="1"/>
  <c r="R28" i="69"/>
  <c r="W28" i="70"/>
  <c r="S28" i="70"/>
  <c r="S28" i="69" s="1"/>
  <c r="W30" i="70"/>
  <c r="R30" i="69"/>
  <c r="S30" i="70"/>
  <c r="S30" i="69" s="1"/>
  <c r="R31" i="69"/>
  <c r="W31" i="70"/>
  <c r="S31" i="70"/>
  <c r="S31" i="69" s="1"/>
  <c r="R32" i="69"/>
  <c r="W32" i="70"/>
  <c r="S32" i="70"/>
  <c r="S32" i="69" s="1"/>
  <c r="J34" i="68"/>
  <c r="P34" i="70"/>
  <c r="J22" i="68"/>
  <c r="P22" i="70"/>
  <c r="J19" i="68"/>
  <c r="P19" i="70"/>
  <c r="P48" i="70"/>
  <c r="R48" i="70" s="1"/>
  <c r="H18" i="68"/>
  <c r="H17" i="68"/>
  <c r="H16" i="68"/>
  <c r="J5" i="68"/>
  <c r="P5" i="70"/>
  <c r="J13" i="68"/>
  <c r="P13" i="70"/>
  <c r="J9" i="68"/>
  <c r="P9" i="70"/>
  <c r="J11" i="68"/>
  <c r="P11" i="70"/>
  <c r="P12" i="70"/>
  <c r="J12" i="68"/>
  <c r="J6" i="68"/>
  <c r="P6" i="70"/>
  <c r="J7" i="68"/>
  <c r="P7" i="70"/>
  <c r="P8" i="70"/>
  <c r="J8" i="68"/>
  <c r="J10" i="68"/>
  <c r="P10" i="70"/>
  <c r="J15" i="68"/>
  <c r="P15" i="70"/>
  <c r="J14" i="68"/>
  <c r="P14" i="70"/>
  <c r="J4" i="68"/>
  <c r="P4" i="70"/>
  <c r="W37" i="70" l="1"/>
  <c r="R37" i="69"/>
  <c r="S37" i="70"/>
  <c r="S37" i="69" s="1"/>
  <c r="R38" i="69"/>
  <c r="W38" i="70"/>
  <c r="S38" i="70"/>
  <c r="S38" i="69" s="1"/>
  <c r="R39" i="69"/>
  <c r="W39" i="70"/>
  <c r="S39" i="70"/>
  <c r="S39" i="69" s="1"/>
  <c r="X41" i="70"/>
  <c r="X41" i="69" s="1"/>
  <c r="W41" i="69"/>
  <c r="R42" i="69"/>
  <c r="W42" i="70"/>
  <c r="S42" i="70"/>
  <c r="S42" i="69" s="1"/>
  <c r="X43" i="70"/>
  <c r="X43" i="69" s="1"/>
  <c r="W43" i="69"/>
  <c r="R44" i="69"/>
  <c r="W44" i="70"/>
  <c r="S44" i="70"/>
  <c r="S44" i="69" s="1"/>
  <c r="X29" i="70"/>
  <c r="X29" i="69" s="1"/>
  <c r="W29" i="69"/>
  <c r="X24" i="70"/>
  <c r="X24" i="69" s="1"/>
  <c r="W24" i="69"/>
  <c r="R40" i="69"/>
  <c r="W40" i="70"/>
  <c r="S40" i="70"/>
  <c r="S40" i="69" s="1"/>
  <c r="X25" i="70"/>
  <c r="X25" i="69" s="1"/>
  <c r="W25" i="69"/>
  <c r="X27" i="70"/>
  <c r="X27" i="69" s="1"/>
  <c r="W27" i="69"/>
  <c r="X28" i="70"/>
  <c r="X28" i="69" s="1"/>
  <c r="W28" i="69"/>
  <c r="X30" i="70"/>
  <c r="X30" i="69" s="1"/>
  <c r="W30" i="69"/>
  <c r="X31" i="70"/>
  <c r="X31" i="69" s="1"/>
  <c r="W31" i="69"/>
  <c r="X32" i="70"/>
  <c r="X32" i="69" s="1"/>
  <c r="W32" i="69"/>
  <c r="J23" i="68"/>
  <c r="P23" i="70"/>
  <c r="N34" i="68"/>
  <c r="O34" i="68" s="1"/>
  <c r="P36" i="71" s="1"/>
  <c r="K34" i="68"/>
  <c r="O36" i="71" s="1"/>
  <c r="P34" i="69"/>
  <c r="R34" i="70"/>
  <c r="K22" i="68"/>
  <c r="O24" i="71" s="1"/>
  <c r="N22" i="68"/>
  <c r="O22" i="68" s="1"/>
  <c r="P24" i="71" s="1"/>
  <c r="P22" i="69"/>
  <c r="R22" i="70"/>
  <c r="N19" i="68"/>
  <c r="O19" i="68" s="1"/>
  <c r="P21" i="71" s="1"/>
  <c r="K19" i="68"/>
  <c r="O21" i="71" s="1"/>
  <c r="R19" i="70"/>
  <c r="P19" i="69"/>
  <c r="W48" i="70"/>
  <c r="X48" i="70" s="1"/>
  <c r="S48" i="70"/>
  <c r="J33" i="68"/>
  <c r="P33" i="70"/>
  <c r="P47" i="70"/>
  <c r="R47" i="70" s="1"/>
  <c r="J18" i="68"/>
  <c r="P18" i="70"/>
  <c r="P49" i="70"/>
  <c r="R49" i="70" s="1"/>
  <c r="J20" i="68"/>
  <c r="P20" i="70"/>
  <c r="J36" i="68"/>
  <c r="P36" i="70"/>
  <c r="J35" i="68"/>
  <c r="P35" i="70"/>
  <c r="J21" i="68"/>
  <c r="P21" i="70"/>
  <c r="P50" i="70"/>
  <c r="R50" i="70" s="1"/>
  <c r="P17" i="70"/>
  <c r="J17" i="68"/>
  <c r="P46" i="70"/>
  <c r="R46" i="70" s="1"/>
  <c r="P45" i="70"/>
  <c r="P16" i="70"/>
  <c r="J16" i="68"/>
  <c r="K5" i="68"/>
  <c r="O7" i="71" s="1"/>
  <c r="N5" i="68"/>
  <c r="O5" i="68" s="1"/>
  <c r="P7" i="71" s="1"/>
  <c r="R5" i="70"/>
  <c r="P5" i="69"/>
  <c r="N13" i="68"/>
  <c r="O13" i="68" s="1"/>
  <c r="P15" i="71" s="1"/>
  <c r="K13" i="68"/>
  <c r="O15" i="71" s="1"/>
  <c r="R13" i="70"/>
  <c r="P13" i="69"/>
  <c r="K9" i="68"/>
  <c r="O11" i="71" s="1"/>
  <c r="N9" i="68"/>
  <c r="O9" i="68" s="1"/>
  <c r="P11" i="71" s="1"/>
  <c r="R9" i="70"/>
  <c r="P9" i="69"/>
  <c r="K11" i="68"/>
  <c r="O13" i="71" s="1"/>
  <c r="N11" i="68"/>
  <c r="O11" i="68" s="1"/>
  <c r="P13" i="71" s="1"/>
  <c r="R11" i="70"/>
  <c r="P11" i="69"/>
  <c r="P12" i="69"/>
  <c r="R12" i="70"/>
  <c r="K12" i="68"/>
  <c r="O14" i="71" s="1"/>
  <c r="N12" i="68"/>
  <c r="O12" i="68" s="1"/>
  <c r="P14" i="71" s="1"/>
  <c r="K6" i="68"/>
  <c r="O8" i="71" s="1"/>
  <c r="N6" i="68"/>
  <c r="O6" i="68" s="1"/>
  <c r="P8" i="71" s="1"/>
  <c r="R6" i="70"/>
  <c r="P6" i="69"/>
  <c r="K5" i="74" s="1"/>
  <c r="K7" i="68"/>
  <c r="O9" i="71" s="1"/>
  <c r="N7" i="68"/>
  <c r="O7" i="68" s="1"/>
  <c r="P9" i="71" s="1"/>
  <c r="R7" i="70"/>
  <c r="P7" i="69"/>
  <c r="K6" i="74" s="1"/>
  <c r="P8" i="69"/>
  <c r="R8" i="70"/>
  <c r="N8" i="68"/>
  <c r="O8" i="68" s="1"/>
  <c r="P10" i="71" s="1"/>
  <c r="K8" i="68"/>
  <c r="O10" i="71" s="1"/>
  <c r="K10" i="68"/>
  <c r="O12" i="71" s="1"/>
  <c r="N10" i="68"/>
  <c r="O10" i="68" s="1"/>
  <c r="P12" i="71" s="1"/>
  <c r="P10" i="69"/>
  <c r="R10" i="70"/>
  <c r="K15" i="68"/>
  <c r="O17" i="71" s="1"/>
  <c r="N15" i="68"/>
  <c r="O15" i="68" s="1"/>
  <c r="P17" i="71" s="1"/>
  <c r="P15" i="69"/>
  <c r="K7" i="74" s="1"/>
  <c r="R15" i="70"/>
  <c r="N14" i="68"/>
  <c r="O14" i="68" s="1"/>
  <c r="P16" i="71" s="1"/>
  <c r="K14" i="68"/>
  <c r="O16" i="71" s="1"/>
  <c r="R14" i="70"/>
  <c r="P14" i="69"/>
  <c r="R4" i="70"/>
  <c r="P4" i="69"/>
  <c r="K4" i="68"/>
  <c r="O6" i="71" s="1"/>
  <c r="N4" i="68"/>
  <c r="O4" i="68" s="1"/>
  <c r="P6" i="71" s="1"/>
  <c r="X37" i="70" l="1"/>
  <c r="X37" i="69" s="1"/>
  <c r="W37" i="69"/>
  <c r="X38" i="70"/>
  <c r="X38" i="69" s="1"/>
  <c r="W38" i="69"/>
  <c r="X39" i="70"/>
  <c r="X39" i="69" s="1"/>
  <c r="W39" i="69"/>
  <c r="X42" i="70"/>
  <c r="X42" i="69" s="1"/>
  <c r="W42" i="69"/>
  <c r="X44" i="70"/>
  <c r="X44" i="69" s="1"/>
  <c r="W44" i="69"/>
  <c r="X40" i="70"/>
  <c r="X40" i="69" s="1"/>
  <c r="W40" i="69"/>
  <c r="N23" i="68"/>
  <c r="O23" i="68" s="1"/>
  <c r="P25" i="71" s="1"/>
  <c r="K23" i="68"/>
  <c r="O25" i="71" s="1"/>
  <c r="P23" i="69"/>
  <c r="R23" i="70"/>
  <c r="R34" i="69"/>
  <c r="W34" i="70"/>
  <c r="S34" i="70"/>
  <c r="S34" i="69" s="1"/>
  <c r="W22" i="70"/>
  <c r="R22" i="69"/>
  <c r="S22" i="70"/>
  <c r="S22" i="69" s="1"/>
  <c r="R19" i="69"/>
  <c r="W19" i="70"/>
  <c r="S19" i="70"/>
  <c r="S19" i="69" s="1"/>
  <c r="K33" i="68"/>
  <c r="O35" i="71" s="1"/>
  <c r="N33" i="68"/>
  <c r="O33" i="68" s="1"/>
  <c r="P35" i="71" s="1"/>
  <c r="P33" i="69"/>
  <c r="R33" i="70"/>
  <c r="W47" i="70"/>
  <c r="X47" i="70" s="1"/>
  <c r="S47" i="70"/>
  <c r="N18" i="68"/>
  <c r="O18" i="68" s="1"/>
  <c r="P20" i="71" s="1"/>
  <c r="K18" i="68"/>
  <c r="O20" i="71" s="1"/>
  <c r="P18" i="69"/>
  <c r="K9" i="74" s="1"/>
  <c r="R18" i="70"/>
  <c r="W49" i="70"/>
  <c r="X49" i="70" s="1"/>
  <c r="S49" i="70"/>
  <c r="N20" i="68"/>
  <c r="O20" i="68" s="1"/>
  <c r="P22" i="71" s="1"/>
  <c r="K20" i="68"/>
  <c r="O22" i="71" s="1"/>
  <c r="R20" i="70"/>
  <c r="P20" i="69"/>
  <c r="K36" i="68"/>
  <c r="O38" i="71" s="1"/>
  <c r="N36" i="68"/>
  <c r="O36" i="68" s="1"/>
  <c r="P38" i="71" s="1"/>
  <c r="R36" i="70"/>
  <c r="P36" i="69"/>
  <c r="K35" i="68"/>
  <c r="O37" i="71" s="1"/>
  <c r="N35" i="68"/>
  <c r="O35" i="68" s="1"/>
  <c r="P37" i="71" s="1"/>
  <c r="R35" i="70"/>
  <c r="P35" i="69"/>
  <c r="K21" i="68"/>
  <c r="O23" i="71" s="1"/>
  <c r="N21" i="68"/>
  <c r="O21" i="68" s="1"/>
  <c r="P23" i="71" s="1"/>
  <c r="P21" i="69"/>
  <c r="R21" i="70"/>
  <c r="W50" i="70"/>
  <c r="X50" i="70" s="1"/>
  <c r="S50" i="70"/>
  <c r="P17" i="69"/>
  <c r="K8" i="74" s="1"/>
  <c r="R17" i="70"/>
  <c r="K17" i="68"/>
  <c r="O19" i="71" s="1"/>
  <c r="N17" i="68"/>
  <c r="O17" i="68" s="1"/>
  <c r="P19" i="71" s="1"/>
  <c r="W46" i="70"/>
  <c r="X46" i="70" s="1"/>
  <c r="S46" i="70"/>
  <c r="R45" i="70"/>
  <c r="P16" i="69"/>
  <c r="R16" i="70"/>
  <c r="K16" i="68"/>
  <c r="O18" i="71" s="1"/>
  <c r="N16" i="68"/>
  <c r="O16" i="68" s="1"/>
  <c r="P18" i="71" s="1"/>
  <c r="W5" i="70"/>
  <c r="R5" i="69"/>
  <c r="S5" i="70"/>
  <c r="S5" i="69" s="1"/>
  <c r="W13" i="70"/>
  <c r="R13" i="69"/>
  <c r="S13" i="70"/>
  <c r="S13" i="69" s="1"/>
  <c r="W9" i="70"/>
  <c r="R9" i="69"/>
  <c r="S9" i="70"/>
  <c r="S9" i="69" s="1"/>
  <c r="W11" i="70"/>
  <c r="R11" i="69"/>
  <c r="S11" i="70"/>
  <c r="S11" i="69" s="1"/>
  <c r="W12" i="70"/>
  <c r="R12" i="69"/>
  <c r="S12" i="70"/>
  <c r="S12" i="69" s="1"/>
  <c r="W6" i="70"/>
  <c r="R6" i="69"/>
  <c r="L5" i="74" s="1"/>
  <c r="S6" i="70"/>
  <c r="S6" i="69" s="1"/>
  <c r="W7" i="70"/>
  <c r="R7" i="69"/>
  <c r="L6" i="74" s="1"/>
  <c r="S7" i="70"/>
  <c r="S7" i="69" s="1"/>
  <c r="W8" i="70"/>
  <c r="R8" i="69"/>
  <c r="S8" i="70"/>
  <c r="S8" i="69" s="1"/>
  <c r="W10" i="70"/>
  <c r="R10" i="69"/>
  <c r="S10" i="70"/>
  <c r="S10" i="69" s="1"/>
  <c r="W15" i="70"/>
  <c r="R15" i="69"/>
  <c r="L7" i="74" s="1"/>
  <c r="S15" i="70"/>
  <c r="S15" i="69" s="1"/>
  <c r="W14" i="70"/>
  <c r="R14" i="69"/>
  <c r="S14" i="70"/>
  <c r="S14" i="69" s="1"/>
  <c r="W4" i="70"/>
  <c r="S4" i="70"/>
  <c r="S4" i="69" s="1"/>
  <c r="R4" i="69"/>
  <c r="W23" i="70" l="1"/>
  <c r="R23" i="69"/>
  <c r="S23" i="70"/>
  <c r="S23" i="69" s="1"/>
  <c r="X34" i="70"/>
  <c r="X34" i="69" s="1"/>
  <c r="W34" i="69"/>
  <c r="X22" i="70"/>
  <c r="X22" i="69" s="1"/>
  <c r="W22" i="69"/>
  <c r="X19" i="70"/>
  <c r="X19" i="69" s="1"/>
  <c r="W19" i="69"/>
  <c r="W33" i="70"/>
  <c r="R33" i="69"/>
  <c r="S33" i="70"/>
  <c r="S33" i="69" s="1"/>
  <c r="W18" i="70"/>
  <c r="R18" i="69"/>
  <c r="L9" i="74" s="1"/>
  <c r="S18" i="70"/>
  <c r="S18" i="69" s="1"/>
  <c r="R20" i="69"/>
  <c r="W20" i="70"/>
  <c r="S20" i="70"/>
  <c r="S20" i="69" s="1"/>
  <c r="R36" i="69"/>
  <c r="W36" i="70"/>
  <c r="S36" i="70"/>
  <c r="S36" i="69" s="1"/>
  <c r="R35" i="69"/>
  <c r="W35" i="70"/>
  <c r="S35" i="70"/>
  <c r="S35" i="69" s="1"/>
  <c r="R21" i="69"/>
  <c r="W21" i="70"/>
  <c r="S21" i="70"/>
  <c r="S21" i="69" s="1"/>
  <c r="W17" i="70"/>
  <c r="R17" i="69"/>
  <c r="L8" i="74" s="1"/>
  <c r="S17" i="70"/>
  <c r="S17" i="69" s="1"/>
  <c r="W45" i="70"/>
  <c r="S45" i="70"/>
  <c r="W16" i="70"/>
  <c r="R16" i="69"/>
  <c r="S16" i="70"/>
  <c r="S16" i="69" s="1"/>
  <c r="X5" i="70"/>
  <c r="X5" i="69" s="1"/>
  <c r="W5" i="69"/>
  <c r="X13" i="70"/>
  <c r="X13" i="69" s="1"/>
  <c r="W13" i="69"/>
  <c r="X9" i="70"/>
  <c r="X9" i="69" s="1"/>
  <c r="W9" i="69"/>
  <c r="X11" i="70"/>
  <c r="X11" i="69" s="1"/>
  <c r="W11" i="69"/>
  <c r="X12" i="70"/>
  <c r="X12" i="69" s="1"/>
  <c r="W12" i="69"/>
  <c r="X6" i="70"/>
  <c r="X6" i="69" s="1"/>
  <c r="W6" i="69"/>
  <c r="X7" i="70"/>
  <c r="X7" i="69" s="1"/>
  <c r="W7" i="69"/>
  <c r="F6" i="74" s="1"/>
  <c r="X8" i="70"/>
  <c r="X8" i="69" s="1"/>
  <c r="W8" i="69"/>
  <c r="X10" i="70"/>
  <c r="X10" i="69" s="1"/>
  <c r="W10" i="69"/>
  <c r="X15" i="70"/>
  <c r="X15" i="69" s="1"/>
  <c r="W15" i="69"/>
  <c r="X14" i="70"/>
  <c r="X14" i="69" s="1"/>
  <c r="W14" i="69"/>
  <c r="W4" i="69"/>
  <c r="X4" i="70"/>
  <c r="X4" i="69" s="1"/>
  <c r="F5" i="74" l="1"/>
  <c r="F7" i="74"/>
  <c r="X23" i="70"/>
  <c r="X23" i="69" s="1"/>
  <c r="W23" i="69"/>
  <c r="X33" i="70"/>
  <c r="X33" i="69" s="1"/>
  <c r="W33" i="69"/>
  <c r="X18" i="70"/>
  <c r="X18" i="69" s="1"/>
  <c r="W18" i="69"/>
  <c r="F9" i="74" s="1"/>
  <c r="X20" i="70"/>
  <c r="X20" i="69" s="1"/>
  <c r="W20" i="69"/>
  <c r="X36" i="70"/>
  <c r="X36" i="69" s="1"/>
  <c r="W36" i="69"/>
  <c r="X35" i="70"/>
  <c r="X35" i="69" s="1"/>
  <c r="W35" i="69"/>
  <c r="X21" i="70"/>
  <c r="X21" i="69" s="1"/>
  <c r="W21" i="69"/>
  <c r="X17" i="70"/>
  <c r="X17" i="69" s="1"/>
  <c r="W17" i="69"/>
  <c r="F8" i="74" s="1"/>
  <c r="X45" i="70"/>
  <c r="X16" i="70"/>
  <c r="X16" i="69" s="1"/>
  <c r="W16" i="69"/>
</calcChain>
</file>

<file path=xl/sharedStrings.xml><?xml version="1.0" encoding="utf-8"?>
<sst xmlns="http://schemas.openxmlformats.org/spreadsheetml/2006/main" count="330" uniqueCount="134">
  <si>
    <t>Str. Hed.</t>
  </si>
  <si>
    <t>Risk No</t>
  </si>
  <si>
    <t>Sıra No</t>
  </si>
  <si>
    <t>Risk Evreni (Ana Risk Kategorisi)</t>
  </si>
  <si>
    <t>Risk İştahı</t>
  </si>
  <si>
    <t>RİSK DEĞERLENDİRME FORMU</t>
  </si>
  <si>
    <t>Etki Seviyesi</t>
  </si>
  <si>
    <t>Olasılık Seviyesi</t>
  </si>
  <si>
    <t>Seçiniz</t>
  </si>
  <si>
    <t>Belirlenen Riskler</t>
  </si>
  <si>
    <t>Katılımcı Değerlendirmeleri</t>
  </si>
  <si>
    <t>Etki Seviyesi Adedi</t>
  </si>
  <si>
    <t>Toplam</t>
  </si>
  <si>
    <t>Ağırlıklı Ortalama Değeri</t>
  </si>
  <si>
    <t>Olasılık Seviyesi Adedi</t>
  </si>
  <si>
    <t>Doğal Risk Puanı</t>
  </si>
  <si>
    <t>Doğal Risk Kategorisi</t>
  </si>
  <si>
    <t>Mevcut Risk Yönetimi Faaliyetlerinin Etkinlik ve Yeterlilik Katsayısı</t>
  </si>
  <si>
    <t>Risklerin Değerlendirilmesi</t>
  </si>
  <si>
    <t>Eylem Sorumluları</t>
  </si>
  <si>
    <t>Eylem Tarihi</t>
  </si>
  <si>
    <t>Eylem</t>
  </si>
  <si>
    <t>Riske Yönelik Alınacak Karar</t>
  </si>
  <si>
    <t>Artık Risk Puanı</t>
  </si>
  <si>
    <t>Artık Risk Kategorisi</t>
  </si>
  <si>
    <t>Mevcut Risk Yönetimi Faaliyetlerinin Etkinliği ve Yeterliliği</t>
  </si>
  <si>
    <t>Etki</t>
  </si>
  <si>
    <t>Olasılık</t>
  </si>
  <si>
    <t xml:space="preserve">Risklerin Değerlendirilmesi </t>
  </si>
  <si>
    <t>RİSK KAYIT VE TAKİP FORMU</t>
  </si>
  <si>
    <t>EYLEM TAKİP FORMU</t>
  </si>
  <si>
    <t>Amaç ve Hedefler</t>
  </si>
  <si>
    <t>Risklerin Belirlenmesi</t>
  </si>
  <si>
    <t>Riske Yönelik Alınacak Kararların Belirlenmesi</t>
  </si>
  <si>
    <t>Eylemlerin Takip Edilmesi</t>
  </si>
  <si>
    <t>Amaç No.</t>
  </si>
  <si>
    <t>Amaç Tanımı</t>
  </si>
  <si>
    <t xml:space="preserve"> Hedef No.</t>
  </si>
  <si>
    <t xml:space="preserve"> Hedef Tanımı</t>
  </si>
  <si>
    <t>Risk No.</t>
  </si>
  <si>
    <t>Ana Risk Kategorisi</t>
  </si>
  <si>
    <t xml:space="preserve">Risk Tanımı </t>
  </si>
  <si>
    <t>Fırsatlar</t>
  </si>
  <si>
    <t>Kök Nedenler</t>
  </si>
  <si>
    <t>Belirleme Tarihi</t>
  </si>
  <si>
    <t xml:space="preserve">Doğal Risk Kategorisi </t>
  </si>
  <si>
    <t>Mevcut Risk Yönetimi Faaliyetleri</t>
  </si>
  <si>
    <t>Artık Risk Kategorisi 
(Sonuç)</t>
  </si>
  <si>
    <t>Öncü Risk Göstergesi (ÖRG)</t>
  </si>
  <si>
    <t>ÖRG Hedefi</t>
  </si>
  <si>
    <t>ÖRG Raporlama Periyodu</t>
  </si>
  <si>
    <t>ÖRG Eylemi</t>
  </si>
  <si>
    <t>Eylem Durumu</t>
  </si>
  <si>
    <t>Açıklama / Revize</t>
  </si>
  <si>
    <t>Revize Eylem Tarihi</t>
  </si>
  <si>
    <t>Risklerin İzlenmesi</t>
  </si>
  <si>
    <t>Doğal Risk Kategorisi Değiştimi?</t>
  </si>
  <si>
    <t xml:space="preserve">Mevcut Risk Yönetimi Faaliyetleri Değişti mi? </t>
  </si>
  <si>
    <t>Artık Risk Kategorisi Değişti mi?</t>
  </si>
  <si>
    <t>Değişim Nedenleri</t>
  </si>
  <si>
    <t>Yeni Doğal Risk Kategorisi</t>
  </si>
  <si>
    <t>Yeni Artık Kategorisi</t>
  </si>
  <si>
    <t>Değişen Risk Kategorisine İstinaden Yeni Eylem Tanımlaması Gerekli mi?</t>
  </si>
  <si>
    <t>ÖRG TAKİP FORMU</t>
  </si>
  <si>
    <t>ÖRG Gelişimi</t>
  </si>
  <si>
    <t xml:space="preserve">ÖRG Hedefinden Sapma </t>
  </si>
  <si>
    <t>Sapma Nedenlerinin Açıklanması 
(Var ise)</t>
  </si>
  <si>
    <t>ÖRG Eylemi Gerçekleştirilecek mi? (Sapma var ise)</t>
  </si>
  <si>
    <t>ÖRG Eylem Tarihi</t>
  </si>
  <si>
    <t>BİREYSEL RİSK BELİRLEME FORMU</t>
  </si>
  <si>
    <t xml:space="preserve">Stratejik Amaç </t>
  </si>
  <si>
    <t xml:space="preserve">SA1. </t>
  </si>
  <si>
    <t>Stratejik Hedef</t>
  </si>
  <si>
    <t>Risk İştahı Seviyesi</t>
  </si>
  <si>
    <t>Risk Kapasitesi</t>
  </si>
  <si>
    <t>Stratejiler</t>
  </si>
  <si>
    <t xml:space="preserve">Risk Evreni </t>
  </si>
  <si>
    <t>Risk Tanımı (Ana Kök Neden ve Etkiyi İçerecek Şekilde)</t>
  </si>
  <si>
    <t>Alt Kök Nedenler</t>
  </si>
  <si>
    <t>Varsa İlgili Fırsatlar</t>
  </si>
  <si>
    <t>BÜTÇE</t>
  </si>
  <si>
    <t xml:space="preserve">Amaç 4. Kurumsal kapasiteyi artırarak gelişimi sürdürmek  </t>
  </si>
  <si>
    <t>SH1.</t>
  </si>
  <si>
    <t xml:space="preserve">Hedef 4.3. İnsan kaynaklarının niceliğini ve niteliğini artırmak  </t>
  </si>
  <si>
    <t>1.1.</t>
  </si>
  <si>
    <t>Bütçe uygulamasında kaynak alınan mevzuatın güncellemesinin kurumun insiyatifinde olmaması dolayısıyla bu alanda çalışan personelin nicelik ve nitelik acısından yeterliliğinin sağlanması.</t>
  </si>
  <si>
    <t>Gelişmeye Açık</t>
  </si>
  <si>
    <t>Etkin ve Yeterli</t>
  </si>
  <si>
    <t>Zayıf</t>
  </si>
  <si>
    <t>BİRİM RİSK KONTROL EYLEM PLANI</t>
  </si>
  <si>
    <t>SIRA NO:</t>
  </si>
  <si>
    <t>SÜREÇ KODU</t>
  </si>
  <si>
    <t>SÜREÇ ADI</t>
  </si>
  <si>
    <t>TESBİT EDİLEN RİSKLER</t>
  </si>
  <si>
    <t>RİSK PUANI VE RENGİ</t>
  </si>
  <si>
    <t>RİSK TÜRÜ</t>
  </si>
  <si>
    <t>NEDENLER</t>
  </si>
  <si>
    <t>SONUÇLAR</t>
  </si>
  <si>
    <t>DOĞAL RİSK OLASILIK</t>
  </si>
  <si>
    <t>DOĞAL RİSK ETKİ</t>
  </si>
  <si>
    <t>DOĞAL RİSK PUANI</t>
  </si>
  <si>
    <t>İLAVE KONTROLLER (ÖNGÖRÜLEN EYLEMLER)</t>
  </si>
  <si>
    <t>KALINTI RİSK OLASILIK</t>
  </si>
  <si>
    <t>KALINTI RİSK ETKİ</t>
  </si>
  <si>
    <t>KALINTI RİSK PUANI</t>
  </si>
  <si>
    <t>KALINTI RİSK ÖNEM DERECESİ</t>
  </si>
  <si>
    <t>ÖNGÖRÜLEN EYLEM</t>
  </si>
  <si>
    <t>GERÇEKLEŞTİREN</t>
  </si>
  <si>
    <t>TAMAMLANMA TARİHİ</t>
  </si>
  <si>
    <t>DURUMU / AÇIKLAMALAR</t>
  </si>
  <si>
    <t>BAŞLAMA</t>
  </si>
  <si>
    <t>BİTİŞ</t>
  </si>
  <si>
    <t>HAZIRLAYAN</t>
  </si>
  <si>
    <t>ONAYLAYAN (Birim Risk koordinatörü)</t>
  </si>
  <si>
    <t>AÇIKLAMALAR</t>
  </si>
  <si>
    <t>Birim Risk Eylem Planını hazırlayan Genel Müdürlüğü/Başkanlığı/Daire Başkanlığını ifade eder.</t>
  </si>
  <si>
    <t>Risk kaydındaki sıralamayı gösterir.</t>
  </si>
  <si>
    <t>TESPİT EDİLEN RİSK:</t>
  </si>
  <si>
    <t>Süreç/faaliyetler için tespit edilen riskleri ifade eder.</t>
  </si>
  <si>
    <t>İLAVE KONTROLLER</t>
  </si>
  <si>
    <t>Riskin gerçekleşme olasılığını ve etkisini azaltmak için Mevcut Kontrollerin dışında uygulanacak ilave kontroller bu sütuna yazılır.</t>
  </si>
  <si>
    <t>ÖNGÖRÜLEN EYLEMLER</t>
  </si>
  <si>
    <t>Tespit edilen risklerin iyileştirilmesi için uygulanacak yöntemi/mekanizmaları/tedbirleri ifade eder.</t>
  </si>
  <si>
    <t>Öngörülen eylemin gerçekleştirilmesinden, yönetilmesinden ve izlenmesinden sorumlu olan birim/makamdır.</t>
  </si>
  <si>
    <t>Öngörülen eylemin gerçekleştirilmesinin başlayacağı kesin tarih.</t>
  </si>
  <si>
    <t>Sürecin, yönetici tarafından takibinin sağlaması için belirtilmelidir. ( Başlamadı, Bütçe Bekliyor, Devam Ediyor ,İptal Edildi, Tamamlandı gibi ifadeler kullanılmalıdır.)</t>
  </si>
  <si>
    <t>ALANYA ALAADDİN KEYKUBAT ÜNİVERSİTESİ STRATEJİ GELİŞTİRME DARE BAŞKANLIĞI</t>
  </si>
  <si>
    <t>DURUMU /  AÇIKLAMALAR</t>
  </si>
  <si>
    <t>Riski Kabul Etmek</t>
  </si>
  <si>
    <t>15.12.2025</t>
  </si>
  <si>
    <t>Eylem No</t>
  </si>
  <si>
    <t>19.12.2025/Öğr.Gör.Dr. Erhan ÇELİK-Nurhan UYSAL/</t>
  </si>
  <si>
    <t>19.12.2025/Akif HAFİF/</t>
  </si>
  <si>
    <t xml:space="preserve">BİRİM ADI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</si>
</sst>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8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Georgia"/>
      <family val="1"/>
      <charset val="162"/>
    </font>
    <font>
      <b/>
      <sz val="12"/>
      <name val="Georgia"/>
      <family val="1"/>
      <charset val="162"/>
    </font>
    <font>
      <sz val="12"/>
      <color theme="1"/>
      <name val="Georgia"/>
      <family val="1"/>
      <charset val="162"/>
    </font>
    <font>
      <sz val="12"/>
      <color indexed="8"/>
      <name val="Georgia"/>
      <family val="1"/>
      <charset val="162"/>
    </font>
    <font>
      <b/>
      <sz val="12"/>
      <color theme="0"/>
      <name val="Georgia"/>
      <family val="1"/>
      <charset val="162"/>
    </font>
    <font>
      <sz val="12"/>
      <name val="Georgia"/>
      <family val="1"/>
      <charset val="162"/>
    </font>
    <font>
      <b/>
      <sz val="16"/>
      <name val="Times New Roman"/>
      <family val="1"/>
      <charset val="162"/>
    </font>
    <font>
      <sz val="11"/>
      <color theme="1"/>
      <name val="Georgia"/>
      <family val="1"/>
      <charset val="162"/>
    </font>
    <font>
      <b/>
      <i/>
      <sz val="11"/>
      <name val="Georgia"/>
      <family val="1"/>
      <charset val="162"/>
    </font>
    <font>
      <b/>
      <sz val="11"/>
      <color theme="0"/>
      <name val="Georgia"/>
      <family val="1"/>
      <charset val="162"/>
    </font>
    <font>
      <b/>
      <sz val="11"/>
      <color indexed="8"/>
      <name val="Georgia"/>
      <family val="1"/>
      <charset val="162"/>
    </font>
    <font>
      <sz val="11"/>
      <color indexed="8"/>
      <name val="Georgia"/>
      <family val="1"/>
      <charset val="162"/>
    </font>
    <font>
      <b/>
      <i/>
      <sz val="15"/>
      <color theme="0"/>
      <name val="Georgia"/>
      <family val="1"/>
      <charset val="162"/>
    </font>
    <font>
      <b/>
      <sz val="13"/>
      <color theme="0"/>
      <name val="Georgia"/>
      <family val="1"/>
      <charset val="162"/>
    </font>
    <font>
      <sz val="11"/>
      <color rgb="FFFF0000"/>
      <name val="Georgia"/>
      <family val="1"/>
      <charset val="162"/>
    </font>
    <font>
      <sz val="10"/>
      <color theme="1"/>
      <name val="Georgia"/>
      <family val="1"/>
      <charset val="162"/>
    </font>
    <font>
      <sz val="10"/>
      <color theme="1"/>
      <name val="Calibri"/>
      <family val="2"/>
      <scheme val="minor"/>
    </font>
    <font>
      <b/>
      <i/>
      <sz val="12"/>
      <color theme="0"/>
      <name val="Georgia"/>
      <family val="1"/>
      <charset val="162"/>
    </font>
    <font>
      <b/>
      <sz val="15"/>
      <name val="Georgia"/>
      <family val="1"/>
      <charset val="162"/>
    </font>
    <font>
      <b/>
      <sz val="12"/>
      <color rgb="FF000000"/>
      <name val="Georgia"/>
      <family val="1"/>
      <charset val="162"/>
    </font>
    <font>
      <sz val="8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color rgb="FF0D0D0D"/>
      <name val="Times New Roman"/>
      <family val="1"/>
      <charset val="162"/>
    </font>
    <font>
      <b/>
      <sz val="15"/>
      <color theme="1"/>
      <name val="Georgia"/>
      <family val="1"/>
      <charset val="162"/>
    </font>
    <font>
      <b/>
      <i/>
      <sz val="10"/>
      <color theme="0"/>
      <name val="Georgia"/>
      <family val="1"/>
      <charset val="162"/>
    </font>
    <font>
      <b/>
      <sz val="10"/>
      <color indexed="9"/>
      <name val="Georgia"/>
      <family val="1"/>
      <charset val="162"/>
    </font>
    <font>
      <sz val="12"/>
      <color rgb="FF00B050"/>
      <name val="Georgia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i/>
      <sz val="12"/>
      <color indexed="8"/>
      <name val="Times New Roman"/>
      <family val="1"/>
      <charset val="162"/>
    </font>
    <font>
      <i/>
      <sz val="12"/>
      <color indexed="8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i/>
      <sz val="10"/>
      <color theme="0"/>
      <name val="Georgia"/>
      <family val="1"/>
      <charset val="162"/>
    </font>
    <font>
      <i/>
      <sz val="12"/>
      <color theme="1"/>
      <name val="Times New Roman"/>
      <family val="1"/>
      <charset val="162"/>
    </font>
    <font>
      <i/>
      <sz val="12"/>
      <color theme="1"/>
      <name val="Georgia"/>
      <family val="1"/>
      <charset val="162"/>
    </font>
    <font>
      <i/>
      <sz val="10"/>
      <color theme="1"/>
      <name val="Georgia"/>
      <family val="1"/>
      <charset val="162"/>
    </font>
    <font>
      <b/>
      <sz val="12"/>
      <color theme="1"/>
      <name val="Georgia"/>
      <family val="1"/>
      <charset val="162"/>
    </font>
    <font>
      <b/>
      <i/>
      <sz val="12"/>
      <color indexed="8"/>
      <name val="Georgia"/>
      <family val="1"/>
      <charset val="162"/>
    </font>
    <font>
      <i/>
      <sz val="12"/>
      <color indexed="8"/>
      <name val="Georgia"/>
      <family val="1"/>
      <charset val="162"/>
    </font>
    <font>
      <b/>
      <sz val="12"/>
      <color indexed="62"/>
      <name val="Georgia"/>
      <family val="1"/>
      <charset val="162"/>
    </font>
    <font>
      <i/>
      <sz val="12"/>
      <name val="Georgia"/>
      <family val="1"/>
      <charset val="162"/>
    </font>
    <font>
      <sz val="12"/>
      <color rgb="FF000000"/>
      <name val="Georgia"/>
      <family val="1"/>
      <charset val="162"/>
    </font>
    <font>
      <b/>
      <sz val="6"/>
      <color rgb="FF000000"/>
      <name val="Times New Roman"/>
      <family val="1"/>
      <charset val="162"/>
    </font>
    <font>
      <b/>
      <sz val="6"/>
      <color theme="1"/>
      <name val="Times New Roman"/>
      <family val="1"/>
      <charset val="162"/>
    </font>
    <font>
      <sz val="5"/>
      <color theme="1"/>
      <name val="Times New Roman"/>
      <family val="1"/>
      <charset val="162"/>
    </font>
    <font>
      <b/>
      <sz val="8"/>
      <color rgb="FFFF0000"/>
      <name val="Calibri"/>
      <family val="2"/>
      <charset val="162"/>
      <scheme val="minor"/>
    </font>
    <font>
      <b/>
      <sz val="8"/>
      <color rgb="FFFF0000"/>
      <name val="Times New Roman"/>
      <family val="1"/>
      <charset val="162"/>
    </font>
    <font>
      <b/>
      <sz val="8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i/>
      <sz val="8"/>
      <color theme="1"/>
      <name val="Calibri"/>
      <family val="2"/>
      <charset val="162"/>
      <scheme val="minor"/>
    </font>
    <font>
      <b/>
      <sz val="12"/>
      <color rgb="FF000000"/>
      <name val="Cambria"/>
      <family val="1"/>
      <charset val="162"/>
    </font>
    <font>
      <b/>
      <sz val="12"/>
      <color rgb="FF000000"/>
      <name val="Times New Roman"/>
      <family val="1"/>
      <charset val="162"/>
    </font>
    <font>
      <sz val="11"/>
      <name val="Georgia"/>
      <family val="1"/>
      <charset val="162"/>
    </font>
    <font>
      <b/>
      <i/>
      <sz val="11"/>
      <color theme="0"/>
      <name val="Georgia"/>
      <family val="1"/>
      <charset val="162"/>
    </font>
    <font>
      <b/>
      <sz val="11"/>
      <color indexed="9"/>
      <name val="Georgia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26"/>
      <color theme="1"/>
      <name val="Georgia"/>
      <family val="1"/>
      <charset val="162"/>
    </font>
    <font>
      <b/>
      <sz val="5"/>
      <color theme="1"/>
      <name val="Times New Roman"/>
      <family val="1"/>
      <charset val="162"/>
    </font>
    <font>
      <sz val="8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mediumGray">
        <fgColor theme="1"/>
        <bgColor theme="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3DFE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CE9D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7E7E7E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7E7E7E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7E7E7E"/>
      </left>
      <right/>
      <top/>
      <bottom style="thick">
        <color rgb="FF7E7E7E"/>
      </bottom>
      <diagonal/>
    </border>
    <border>
      <left/>
      <right/>
      <top/>
      <bottom style="thick">
        <color rgb="FF7E7E7E"/>
      </bottom>
      <diagonal/>
    </border>
    <border>
      <left/>
      <right style="medium">
        <color rgb="FF000000"/>
      </right>
      <top/>
      <bottom style="thick">
        <color rgb="FF7E7E7E"/>
      </bottom>
      <diagonal/>
    </border>
    <border>
      <left/>
      <right style="thick">
        <color rgb="FF7E7E7E"/>
      </right>
      <top/>
      <bottom style="medium">
        <color rgb="FF7E7E7E"/>
      </bottom>
      <diagonal/>
    </border>
    <border>
      <left/>
      <right/>
      <top/>
      <bottom style="medium">
        <color rgb="FF7E7E7E"/>
      </bottom>
      <diagonal/>
    </border>
    <border>
      <left style="medium">
        <color rgb="FF7E7E7E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7E7E7E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7E7E7E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ck">
        <color rgb="FF7E7E7E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7E7E7E"/>
      </bottom>
      <diagonal/>
    </border>
    <border>
      <left/>
      <right style="thick">
        <color rgb="FF7E7E7E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7E7E7E"/>
      </bottom>
      <diagonal/>
    </border>
    <border>
      <left style="medium">
        <color rgb="FF7E7E7E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7E7E7E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0" fontId="22" fillId="0" borderId="0"/>
    <xf numFmtId="0" fontId="31" fillId="0" borderId="0"/>
  </cellStyleXfs>
  <cellXfs count="47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20" fillId="0" borderId="22" xfId="0" applyFont="1" applyBorder="1" applyAlignment="1">
      <alignment horizontal="left" vertical="center" wrapText="1"/>
    </xf>
    <xf numFmtId="0" fontId="3" fillId="0" borderId="0" xfId="2" applyFont="1"/>
    <xf numFmtId="0" fontId="2" fillId="0" borderId="0" xfId="2" applyFont="1" applyAlignment="1">
      <alignment vertical="center"/>
    </xf>
    <xf numFmtId="0" fontId="4" fillId="0" borderId="0" xfId="2" applyFont="1"/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1" fillId="0" borderId="25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1" fontId="4" fillId="0" borderId="7" xfId="2" applyNumberFormat="1" applyFont="1" applyBorder="1" applyAlignment="1">
      <alignment horizontal="center" vertical="center" wrapText="1"/>
    </xf>
    <xf numFmtId="1" fontId="4" fillId="0" borderId="8" xfId="2" applyNumberFormat="1" applyFont="1" applyBorder="1" applyAlignment="1">
      <alignment horizontal="center" vertical="center" wrapText="1"/>
    </xf>
    <xf numFmtId="49" fontId="2" fillId="0" borderId="25" xfId="2" applyNumberFormat="1" applyFont="1" applyBorder="1" applyAlignment="1">
      <alignment horizontal="center" vertical="center" wrapText="1"/>
    </xf>
    <xf numFmtId="164" fontId="2" fillId="0" borderId="8" xfId="2" applyNumberFormat="1" applyFont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2" fillId="0" borderId="25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15" fillId="0" borderId="0" xfId="2" applyFont="1" applyAlignment="1">
      <alignment vertical="center" wrapText="1"/>
    </xf>
    <xf numFmtId="0" fontId="3" fillId="0" borderId="0" xfId="2" applyFont="1" applyAlignment="1">
      <alignment wrapText="1"/>
    </xf>
    <xf numFmtId="0" fontId="3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23" fillId="0" borderId="1" xfId="0" applyFont="1" applyBorder="1"/>
    <xf numFmtId="0" fontId="24" fillId="5" borderId="1" xfId="0" applyFont="1" applyFill="1" applyBorder="1" applyAlignment="1">
      <alignment vertical="center" wrapText="1"/>
    </xf>
    <xf numFmtId="0" fontId="24" fillId="5" borderId="2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64" fontId="6" fillId="0" borderId="25" xfId="2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29" xfId="0" applyNumberFormat="1" applyFont="1" applyBorder="1" applyAlignment="1" applyProtection="1">
      <alignment horizontal="center" vertical="center" wrapText="1"/>
      <protection locked="0"/>
    </xf>
    <xf numFmtId="1" fontId="12" fillId="0" borderId="30" xfId="0" applyNumberFormat="1" applyFont="1" applyBorder="1" applyAlignment="1" applyProtection="1">
      <alignment horizontal="center" vertical="center" wrapText="1"/>
      <protection locked="0"/>
    </xf>
    <xf numFmtId="1" fontId="12" fillId="0" borderId="9" xfId="0" applyNumberFormat="1" applyFont="1" applyBorder="1" applyAlignment="1" applyProtection="1">
      <alignment horizontal="center" vertical="center" wrapText="1"/>
      <protection locked="0"/>
    </xf>
    <xf numFmtId="1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26" fillId="6" borderId="24" xfId="1" applyFont="1" applyFill="1" applyBorder="1" applyAlignment="1">
      <alignment vertical="center" wrapText="1"/>
    </xf>
    <xf numFmtId="0" fontId="26" fillId="6" borderId="32" xfId="1" applyFont="1" applyFill="1" applyBorder="1" applyAlignment="1">
      <alignment vertical="center" wrapText="1"/>
    </xf>
    <xf numFmtId="0" fontId="26" fillId="6" borderId="35" xfId="1" applyFont="1" applyFill="1" applyBorder="1" applyAlignment="1">
      <alignment vertical="center" wrapText="1"/>
    </xf>
    <xf numFmtId="0" fontId="26" fillId="6" borderId="24" xfId="1" applyFont="1" applyFill="1" applyBorder="1" applyAlignment="1">
      <alignment vertical="center"/>
    </xf>
    <xf numFmtId="0" fontId="26" fillId="6" borderId="32" xfId="1" applyFont="1" applyFill="1" applyBorder="1" applyAlignment="1">
      <alignment vertical="center"/>
    </xf>
    <xf numFmtId="0" fontId="26" fillId="7" borderId="20" xfId="1" applyFont="1" applyFill="1" applyBorder="1" applyAlignment="1">
      <alignment vertical="center" wrapText="1"/>
    </xf>
    <xf numFmtId="0" fontId="26" fillId="6" borderId="35" xfId="1" applyFont="1" applyFill="1" applyBorder="1" applyAlignment="1">
      <alignment vertical="center"/>
    </xf>
    <xf numFmtId="0" fontId="18" fillId="6" borderId="24" xfId="1" applyFont="1" applyFill="1" applyBorder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2" fontId="6" fillId="0" borderId="0" xfId="1" applyNumberFormat="1" applyFont="1" applyAlignment="1">
      <alignment vertical="center" wrapText="1"/>
    </xf>
    <xf numFmtId="49" fontId="28" fillId="0" borderId="0" xfId="1" applyNumberFormat="1" applyFont="1" applyAlignment="1">
      <alignment horizontal="left" vertical="center" wrapText="1"/>
    </xf>
    <xf numFmtId="0" fontId="18" fillId="6" borderId="32" xfId="1" applyFont="1" applyFill="1" applyBorder="1" applyAlignment="1">
      <alignment vertical="center" wrapText="1"/>
    </xf>
    <xf numFmtId="1" fontId="4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6" fillId="0" borderId="2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5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49" fontId="28" fillId="10" borderId="0" xfId="1" applyNumberFormat="1" applyFont="1" applyFill="1" applyAlignment="1">
      <alignment horizontal="left" vertical="center" wrapText="1"/>
    </xf>
    <xf numFmtId="0" fontId="18" fillId="6" borderId="32" xfId="1" applyFont="1" applyFill="1" applyBorder="1" applyAlignment="1">
      <alignment vertical="center"/>
    </xf>
    <xf numFmtId="0" fontId="18" fillId="6" borderId="24" xfId="1" applyFont="1" applyFill="1" applyBorder="1" applyAlignment="1">
      <alignment vertical="center"/>
    </xf>
    <xf numFmtId="0" fontId="17" fillId="0" borderId="0" xfId="1"/>
    <xf numFmtId="0" fontId="26" fillId="7" borderId="23" xfId="1" applyFont="1" applyFill="1" applyBorder="1" applyAlignment="1">
      <alignment vertical="center" wrapText="1"/>
    </xf>
    <xf numFmtId="0" fontId="26" fillId="11" borderId="35" xfId="1" applyFont="1" applyFill="1" applyBorder="1" applyAlignment="1">
      <alignment vertical="center" wrapText="1"/>
    </xf>
    <xf numFmtId="0" fontId="26" fillId="0" borderId="0" xfId="1" applyFont="1" applyAlignment="1">
      <alignment vertical="center"/>
    </xf>
    <xf numFmtId="0" fontId="5" fillId="2" borderId="36" xfId="0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6" fillId="0" borderId="0" xfId="3" applyFont="1" applyAlignment="1">
      <alignment vertical="center"/>
    </xf>
    <xf numFmtId="0" fontId="31" fillId="0" borderId="0" xfId="3"/>
    <xf numFmtId="0" fontId="25" fillId="0" borderId="0" xfId="3" applyFont="1" applyAlignment="1">
      <alignment horizontal="center" vertical="center"/>
    </xf>
    <xf numFmtId="0" fontId="26" fillId="6" borderId="24" xfId="3" applyFont="1" applyFill="1" applyBorder="1" applyAlignment="1">
      <alignment vertical="center" wrapText="1"/>
    </xf>
    <xf numFmtId="0" fontId="26" fillId="6" borderId="32" xfId="3" applyFont="1" applyFill="1" applyBorder="1" applyAlignment="1">
      <alignment vertical="center" wrapText="1"/>
    </xf>
    <xf numFmtId="0" fontId="26" fillId="6" borderId="24" xfId="3" applyFont="1" applyFill="1" applyBorder="1" applyAlignment="1">
      <alignment vertical="center"/>
    </xf>
    <xf numFmtId="0" fontId="26" fillId="6" borderId="32" xfId="3" applyFont="1" applyFill="1" applyBorder="1" applyAlignment="1">
      <alignment vertical="center"/>
    </xf>
    <xf numFmtId="0" fontId="26" fillId="11" borderId="35" xfId="3" applyFont="1" applyFill="1" applyBorder="1" applyAlignment="1">
      <alignment vertical="center" wrapText="1"/>
    </xf>
    <xf numFmtId="0" fontId="18" fillId="6" borderId="24" xfId="3" applyFont="1" applyFill="1" applyBorder="1" applyAlignment="1">
      <alignment vertical="center" wrapText="1"/>
    </xf>
    <xf numFmtId="0" fontId="3" fillId="0" borderId="0" xfId="3" applyFont="1" applyAlignment="1">
      <alignment vertical="center"/>
    </xf>
    <xf numFmtId="49" fontId="28" fillId="0" borderId="0" xfId="3" applyNumberFormat="1" applyFont="1" applyAlignment="1">
      <alignment horizontal="left" vertical="center" wrapText="1"/>
    </xf>
    <xf numFmtId="0" fontId="18" fillId="6" borderId="32" xfId="3" applyFont="1" applyFill="1" applyBorder="1" applyAlignment="1">
      <alignment vertical="center" wrapText="1"/>
    </xf>
    <xf numFmtId="49" fontId="28" fillId="0" borderId="35" xfId="3" applyNumberFormat="1" applyFont="1" applyBorder="1" applyAlignment="1">
      <alignment horizontal="left" vertical="center" wrapText="1"/>
    </xf>
    <xf numFmtId="0" fontId="3" fillId="10" borderId="0" xfId="3" applyFont="1" applyFill="1" applyAlignment="1">
      <alignment vertical="center"/>
    </xf>
    <xf numFmtId="49" fontId="28" fillId="10" borderId="0" xfId="3" applyNumberFormat="1" applyFont="1" applyFill="1" applyAlignment="1">
      <alignment horizontal="left" vertical="center" wrapText="1"/>
    </xf>
    <xf numFmtId="49" fontId="28" fillId="10" borderId="35" xfId="3" applyNumberFormat="1" applyFont="1" applyFill="1" applyBorder="1" applyAlignment="1">
      <alignment horizontal="left" vertical="center" wrapText="1"/>
    </xf>
    <xf numFmtId="0" fontId="18" fillId="6" borderId="32" xfId="3" applyFont="1" applyFill="1" applyBorder="1" applyAlignment="1">
      <alignment vertical="center"/>
    </xf>
    <xf numFmtId="0" fontId="18" fillId="6" borderId="24" xfId="3" applyFont="1" applyFill="1" applyBorder="1" applyAlignment="1">
      <alignment vertical="center"/>
    </xf>
    <xf numFmtId="0" fontId="18" fillId="6" borderId="21" xfId="3" applyFont="1" applyFill="1" applyBorder="1" applyAlignment="1">
      <alignment vertical="center" wrapText="1"/>
    </xf>
    <xf numFmtId="0" fontId="3" fillId="10" borderId="31" xfId="3" applyFont="1" applyFill="1" applyBorder="1" applyAlignment="1">
      <alignment vertical="center"/>
    </xf>
    <xf numFmtId="0" fontId="18" fillId="6" borderId="21" xfId="3" applyFont="1" applyFill="1" applyBorder="1" applyAlignment="1">
      <alignment vertical="center"/>
    </xf>
    <xf numFmtId="49" fontId="28" fillId="10" borderId="31" xfId="3" applyNumberFormat="1" applyFont="1" applyFill="1" applyBorder="1" applyAlignment="1">
      <alignment horizontal="left" vertical="center" wrapText="1"/>
    </xf>
    <xf numFmtId="0" fontId="18" fillId="6" borderId="16" xfId="3" applyFont="1" applyFill="1" applyBorder="1" applyAlignment="1">
      <alignment vertical="center"/>
    </xf>
    <xf numFmtId="49" fontId="28" fillId="10" borderId="37" xfId="3" applyNumberFormat="1" applyFont="1" applyFill="1" applyBorder="1" applyAlignment="1">
      <alignment horizontal="left" vertical="center" wrapText="1"/>
    </xf>
    <xf numFmtId="0" fontId="26" fillId="0" borderId="0" xfId="3" applyFont="1" applyAlignment="1">
      <alignment vertical="center"/>
    </xf>
    <xf numFmtId="0" fontId="3" fillId="0" borderId="23" xfId="3" applyFont="1" applyBorder="1" applyAlignment="1">
      <alignment vertical="center"/>
    </xf>
    <xf numFmtId="0" fontId="3" fillId="0" borderId="33" xfId="3" applyFont="1" applyBorder="1" applyAlignment="1">
      <alignment vertical="center"/>
    </xf>
    <xf numFmtId="0" fontId="3" fillId="0" borderId="32" xfId="3" applyFont="1" applyBorder="1" applyAlignment="1">
      <alignment vertical="center"/>
    </xf>
    <xf numFmtId="2" fontId="6" fillId="0" borderId="0" xfId="3" applyNumberFormat="1" applyFont="1" applyAlignment="1">
      <alignment vertical="center" wrapText="1"/>
    </xf>
    <xf numFmtId="49" fontId="6" fillId="0" borderId="0" xfId="3" applyNumberFormat="1" applyFont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0" fontId="6" fillId="0" borderId="33" xfId="3" applyFont="1" applyBorder="1" applyAlignment="1">
      <alignment vertical="center"/>
    </xf>
    <xf numFmtId="0" fontId="6" fillId="10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0" fontId="6" fillId="10" borderId="31" xfId="3" applyFont="1" applyFill="1" applyBorder="1" applyAlignment="1">
      <alignment vertical="center"/>
    </xf>
    <xf numFmtId="0" fontId="26" fillId="12" borderId="20" xfId="3" applyFont="1" applyFill="1" applyBorder="1" applyAlignment="1">
      <alignment vertical="center" wrapText="1"/>
    </xf>
    <xf numFmtId="49" fontId="6" fillId="0" borderId="34" xfId="3" applyNumberFormat="1" applyFont="1" applyBorder="1" applyAlignment="1">
      <alignment horizontal="left" vertical="center" wrapText="1"/>
    </xf>
    <xf numFmtId="0" fontId="18" fillId="6" borderId="0" xfId="1" applyFont="1" applyFill="1" applyAlignment="1">
      <alignment vertical="center" wrapText="1"/>
    </xf>
    <xf numFmtId="0" fontId="18" fillId="6" borderId="0" xfId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35" xfId="1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vertical="center"/>
    </xf>
    <xf numFmtId="49" fontId="16" fillId="0" borderId="0" xfId="3" applyNumberFormat="1" applyFont="1" applyAlignment="1">
      <alignment vertical="center"/>
    </xf>
    <xf numFmtId="1" fontId="6" fillId="0" borderId="0" xfId="1" applyNumberFormat="1" applyFont="1" applyAlignment="1">
      <alignment horizontal="center" vertical="center" textRotation="90" wrapText="1"/>
    </xf>
    <xf numFmtId="1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0" fontId="31" fillId="0" borderId="0" xfId="3" applyAlignment="1">
      <alignment wrapText="1"/>
    </xf>
    <xf numFmtId="0" fontId="16" fillId="0" borderId="0" xfId="3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4" fillId="0" borderId="14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1" fontId="34" fillId="0" borderId="1" xfId="0" applyNumberFormat="1" applyFont="1" applyBorder="1" applyAlignment="1">
      <alignment horizontal="left" vertical="center" wrapText="1"/>
    </xf>
    <xf numFmtId="0" fontId="18" fillId="6" borderId="35" xfId="1" applyFont="1" applyFill="1" applyBorder="1" applyAlignment="1">
      <alignment vertical="center" wrapText="1"/>
    </xf>
    <xf numFmtId="0" fontId="26" fillId="2" borderId="20" xfId="1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2" fontId="6" fillId="0" borderId="1" xfId="3" applyNumberFormat="1" applyFont="1" applyBorder="1" applyAlignment="1">
      <alignment vertical="center" wrapText="1"/>
    </xf>
    <xf numFmtId="49" fontId="6" fillId="0" borderId="1" xfId="3" applyNumberFormat="1" applyFont="1" applyBorder="1" applyAlignment="1">
      <alignment horizontal="left" vertical="center" wrapText="1"/>
    </xf>
    <xf numFmtId="49" fontId="27" fillId="7" borderId="20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26" fillId="8" borderId="20" xfId="1" applyFont="1" applyFill="1" applyBorder="1" applyAlignment="1">
      <alignment vertical="center" wrapText="1"/>
    </xf>
    <xf numFmtId="0" fontId="26" fillId="8" borderId="34" xfId="1" applyFont="1" applyFill="1" applyBorder="1" applyAlignment="1">
      <alignment vertical="center" wrapText="1"/>
    </xf>
    <xf numFmtId="0" fontId="3" fillId="0" borderId="1" xfId="1" applyFont="1" applyBorder="1" applyAlignment="1">
      <alignment vertical="center"/>
    </xf>
    <xf numFmtId="0" fontId="18" fillId="6" borderId="35" xfId="3" applyFont="1" applyFill="1" applyBorder="1" applyAlignment="1">
      <alignment vertical="center" wrapText="1"/>
    </xf>
    <xf numFmtId="0" fontId="18" fillId="6" borderId="35" xfId="3" applyFont="1" applyFill="1" applyBorder="1" applyAlignment="1">
      <alignment vertical="center"/>
    </xf>
    <xf numFmtId="0" fontId="26" fillId="2" borderId="20" xfId="3" applyFont="1" applyFill="1" applyBorder="1" applyAlignment="1">
      <alignment vertical="center" wrapText="1"/>
    </xf>
    <xf numFmtId="0" fontId="18" fillId="6" borderId="0" xfId="3" applyFont="1" applyFill="1" applyAlignment="1">
      <alignment vertical="center" wrapText="1"/>
    </xf>
    <xf numFmtId="0" fontId="18" fillId="6" borderId="0" xfId="3" applyFont="1" applyFill="1" applyAlignment="1">
      <alignment vertical="center"/>
    </xf>
    <xf numFmtId="0" fontId="26" fillId="12" borderId="20" xfId="3" applyFont="1" applyFill="1" applyBorder="1" applyAlignment="1">
      <alignment vertical="center"/>
    </xf>
    <xf numFmtId="49" fontId="6" fillId="0" borderId="35" xfId="3" applyNumberFormat="1" applyFont="1" applyBorder="1" applyAlignment="1">
      <alignment horizontal="left" vertical="center" wrapText="1"/>
    </xf>
    <xf numFmtId="0" fontId="26" fillId="13" borderId="20" xfId="3" applyFont="1" applyFill="1" applyBorder="1" applyAlignment="1">
      <alignment vertical="center" wrapText="1"/>
    </xf>
    <xf numFmtId="49" fontId="27" fillId="13" borderId="34" xfId="3" applyNumberFormat="1" applyFont="1" applyFill="1" applyBorder="1" applyAlignment="1" applyProtection="1">
      <alignment horizontal="center" vertical="center" wrapText="1"/>
      <protection locked="0"/>
    </xf>
    <xf numFmtId="49" fontId="27" fillId="13" borderId="20" xfId="3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3" applyNumberFormat="1" applyFont="1" applyBorder="1" applyAlignment="1">
      <alignment horizontal="center" vertical="center" wrapText="1"/>
    </xf>
    <xf numFmtId="164" fontId="2" fillId="10" borderId="1" xfId="3" applyNumberFormat="1" applyFont="1" applyFill="1" applyBorder="1" applyAlignment="1">
      <alignment horizontal="center" vertical="center" wrapText="1"/>
    </xf>
    <xf numFmtId="0" fontId="26" fillId="11" borderId="34" xfId="3" applyFont="1" applyFill="1" applyBorder="1" applyAlignment="1">
      <alignment vertical="center" wrapText="1"/>
    </xf>
    <xf numFmtId="1" fontId="6" fillId="0" borderId="1" xfId="3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18" fillId="6" borderId="0" xfId="1" applyFont="1" applyFill="1" applyAlignment="1" applyProtection="1">
      <alignment vertical="center" wrapText="1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18" fillId="6" borderId="0" xfId="3" applyFont="1" applyFill="1" applyAlignment="1" applyProtection="1">
      <alignment vertical="center" wrapText="1"/>
      <protection locked="0"/>
    </xf>
    <xf numFmtId="0" fontId="18" fillId="6" borderId="0" xfId="3" applyFont="1" applyFill="1" applyAlignment="1" applyProtection="1">
      <alignment vertical="center"/>
      <protection locked="0"/>
    </xf>
    <xf numFmtId="0" fontId="36" fillId="2" borderId="20" xfId="1" applyFont="1" applyFill="1" applyBorder="1" applyAlignment="1">
      <alignment vertical="center" wrapText="1"/>
    </xf>
    <xf numFmtId="0" fontId="26" fillId="2" borderId="20" xfId="1" applyFont="1" applyFill="1" applyBorder="1" applyAlignment="1">
      <alignment vertical="center"/>
    </xf>
    <xf numFmtId="49" fontId="6" fillId="0" borderId="1" xfId="1" applyNumberFormat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vertical="center" wrapText="1"/>
    </xf>
    <xf numFmtId="0" fontId="26" fillId="7" borderId="0" xfId="1" applyFont="1" applyFill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6" fillId="11" borderId="34" xfId="1" applyFont="1" applyFill="1" applyBorder="1" applyAlignment="1">
      <alignment vertical="center" wrapText="1"/>
    </xf>
    <xf numFmtId="0" fontId="3" fillId="0" borderId="1" xfId="3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24" fillId="5" borderId="2" xfId="0" applyFont="1" applyFill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8" fillId="19" borderId="43" xfId="0" applyFont="1" applyFill="1" applyBorder="1" applyAlignment="1">
      <alignment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wrapText="1"/>
    </xf>
    <xf numFmtId="1" fontId="6" fillId="0" borderId="1" xfId="1" applyNumberFormat="1" applyFont="1" applyBorder="1" applyAlignment="1">
      <alignment horizontal="center" vertical="center" wrapText="1"/>
    </xf>
    <xf numFmtId="1" fontId="56" fillId="0" borderId="1" xfId="1" applyNumberFormat="1" applyFont="1" applyBorder="1" applyAlignment="1">
      <alignment horizontal="left" vertical="center" wrapText="1"/>
    </xf>
    <xf numFmtId="0" fontId="57" fillId="6" borderId="24" xfId="1" applyFont="1" applyFill="1" applyBorder="1" applyAlignment="1">
      <alignment horizontal="center" vertical="center" textRotation="90" wrapText="1"/>
    </xf>
    <xf numFmtId="0" fontId="57" fillId="2" borderId="20" xfId="1" applyFont="1" applyFill="1" applyBorder="1" applyAlignment="1">
      <alignment horizontal="center" vertical="center" textRotation="90" wrapText="1"/>
    </xf>
    <xf numFmtId="0" fontId="57" fillId="2" borderId="24" xfId="1" applyFont="1" applyFill="1" applyBorder="1" applyAlignment="1">
      <alignment horizontal="center" vertical="center" textRotation="90" wrapText="1"/>
    </xf>
    <xf numFmtId="0" fontId="57" fillId="6" borderId="24" xfId="1" applyFont="1" applyFill="1" applyBorder="1" applyAlignment="1">
      <alignment horizontal="center" vertical="center" textRotation="90"/>
    </xf>
    <xf numFmtId="0" fontId="57" fillId="2" borderId="0" xfId="1" applyFont="1" applyFill="1" applyAlignment="1">
      <alignment horizontal="center" vertical="center" textRotation="90"/>
    </xf>
    <xf numFmtId="0" fontId="57" fillId="6" borderId="32" xfId="1" applyFont="1" applyFill="1" applyBorder="1" applyAlignment="1">
      <alignment horizontal="center" vertical="center" textRotation="90"/>
    </xf>
    <xf numFmtId="0" fontId="57" fillId="7" borderId="20" xfId="1" applyFont="1" applyFill="1" applyBorder="1" applyAlignment="1">
      <alignment horizontal="center" vertical="center" textRotation="90" wrapText="1"/>
    </xf>
    <xf numFmtId="0" fontId="57" fillId="7" borderId="34" xfId="1" applyFont="1" applyFill="1" applyBorder="1" applyAlignment="1">
      <alignment horizontal="center" vertical="center" textRotation="90" wrapText="1"/>
    </xf>
    <xf numFmtId="0" fontId="57" fillId="7" borderId="23" xfId="1" applyFont="1" applyFill="1" applyBorder="1" applyAlignment="1">
      <alignment horizontal="center" vertical="center" textRotation="90" wrapText="1"/>
    </xf>
    <xf numFmtId="49" fontId="58" fillId="7" borderId="20" xfId="1" applyNumberFormat="1" applyFont="1" applyFill="1" applyBorder="1" applyAlignment="1" applyProtection="1">
      <alignment horizontal="center" vertical="center" textRotation="90" wrapText="1"/>
      <protection locked="0"/>
    </xf>
    <xf numFmtId="49" fontId="58" fillId="7" borderId="34" xfId="1" applyNumberFormat="1" applyFont="1" applyFill="1" applyBorder="1" applyAlignment="1" applyProtection="1">
      <alignment horizontal="center" vertical="center" textRotation="90" wrapText="1"/>
      <protection locked="0"/>
    </xf>
    <xf numFmtId="49" fontId="58" fillId="7" borderId="23" xfId="1" applyNumberFormat="1" applyFont="1" applyFill="1" applyBorder="1" applyAlignment="1" applyProtection="1">
      <alignment horizontal="center" vertical="center" textRotation="90" wrapText="1"/>
      <protection locked="0"/>
    </xf>
    <xf numFmtId="0" fontId="57" fillId="6" borderId="35" xfId="1" applyFont="1" applyFill="1" applyBorder="1" applyAlignment="1">
      <alignment horizontal="center" vertical="center" textRotation="90"/>
    </xf>
    <xf numFmtId="0" fontId="57" fillId="8" borderId="20" xfId="1" applyFont="1" applyFill="1" applyBorder="1" applyAlignment="1">
      <alignment horizontal="center" vertical="center" textRotation="90" wrapText="1"/>
    </xf>
    <xf numFmtId="0" fontId="57" fillId="8" borderId="34" xfId="1" applyFont="1" applyFill="1" applyBorder="1" applyAlignment="1">
      <alignment horizontal="center" vertical="center" textRotation="90" wrapText="1"/>
    </xf>
    <xf numFmtId="0" fontId="57" fillId="9" borderId="24" xfId="1" applyFont="1" applyFill="1" applyBorder="1" applyAlignment="1">
      <alignment horizontal="center" vertical="center" textRotation="90" wrapText="1"/>
    </xf>
    <xf numFmtId="0" fontId="57" fillId="9" borderId="20" xfId="1" applyFont="1" applyFill="1" applyBorder="1" applyAlignment="1">
      <alignment horizontal="center" vertical="center" textRotation="90" wrapText="1"/>
    </xf>
    <xf numFmtId="0" fontId="8" fillId="0" borderId="0" xfId="1" applyFont="1" applyAlignment="1">
      <alignment horizontal="center" vertical="center" textRotation="90"/>
    </xf>
    <xf numFmtId="0" fontId="3" fillId="0" borderId="2" xfId="3" applyFont="1" applyBorder="1" applyAlignment="1">
      <alignment vertical="center"/>
    </xf>
    <xf numFmtId="0" fontId="3" fillId="0" borderId="29" xfId="3" applyFont="1" applyBorder="1" applyAlignment="1">
      <alignment vertical="center" wrapText="1"/>
    </xf>
    <xf numFmtId="0" fontId="6" fillId="0" borderId="29" xfId="3" applyFont="1" applyBorder="1" applyAlignment="1">
      <alignment vertical="center" wrapText="1"/>
    </xf>
    <xf numFmtId="1" fontId="6" fillId="0" borderId="29" xfId="3" applyNumberFormat="1" applyFont="1" applyBorder="1" applyAlignment="1">
      <alignment vertical="center" wrapText="1"/>
    </xf>
    <xf numFmtId="49" fontId="6" fillId="0" borderId="29" xfId="3" applyNumberFormat="1" applyFont="1" applyBorder="1" applyAlignment="1">
      <alignment horizontal="left" vertical="center" wrapText="1"/>
    </xf>
    <xf numFmtId="1" fontId="4" fillId="0" borderId="29" xfId="1" applyNumberFormat="1" applyFont="1" applyBorder="1" applyAlignment="1">
      <alignment horizontal="center" vertical="center" wrapText="1"/>
    </xf>
    <xf numFmtId="49" fontId="2" fillId="0" borderId="29" xfId="1" applyNumberFormat="1" applyFont="1" applyBorder="1" applyAlignment="1">
      <alignment horizontal="center" vertical="center" wrapText="1"/>
    </xf>
    <xf numFmtId="164" fontId="2" fillId="0" borderId="29" xfId="1" applyNumberFormat="1" applyFont="1" applyBorder="1" applyAlignment="1">
      <alignment horizontal="center" vertical="center" wrapText="1"/>
    </xf>
    <xf numFmtId="1" fontId="6" fillId="0" borderId="29" xfId="1" applyNumberFormat="1" applyFont="1" applyBorder="1" applyAlignment="1">
      <alignment horizontal="center" vertical="center" wrapText="1"/>
    </xf>
    <xf numFmtId="164" fontId="6" fillId="0" borderId="29" xfId="1" applyNumberFormat="1" applyFont="1" applyBorder="1" applyAlignment="1">
      <alignment horizontal="center" vertical="center" wrapText="1"/>
    </xf>
    <xf numFmtId="164" fontId="2" fillId="0" borderId="29" xfId="1" applyNumberFormat="1" applyFont="1" applyBorder="1" applyAlignment="1">
      <alignment horizontal="center" vertical="center"/>
    </xf>
    <xf numFmtId="49" fontId="3" fillId="0" borderId="29" xfId="1" applyNumberFormat="1" applyFont="1" applyBorder="1" applyAlignment="1">
      <alignment vertical="center"/>
    </xf>
    <xf numFmtId="49" fontId="3" fillId="0" borderId="29" xfId="1" applyNumberFormat="1" applyFont="1" applyBorder="1" applyAlignment="1">
      <alignment horizontal="center" vertical="center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vertical="center"/>
      <protection locked="0"/>
    </xf>
    <xf numFmtId="0" fontId="18" fillId="6" borderId="1" xfId="1" applyFont="1" applyFill="1" applyBorder="1" applyAlignment="1">
      <alignment vertical="center" wrapText="1"/>
    </xf>
    <xf numFmtId="0" fontId="18" fillId="6" borderId="1" xfId="1" applyFont="1" applyFill="1" applyBorder="1" applyAlignment="1" applyProtection="1">
      <alignment vertical="center" wrapText="1"/>
      <protection locked="0"/>
    </xf>
    <xf numFmtId="0" fontId="6" fillId="0" borderId="1" xfId="3" applyFont="1" applyBorder="1" applyAlignment="1">
      <alignment vertical="center"/>
    </xf>
    <xf numFmtId="1" fontId="2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 applyProtection="1">
      <alignment vertical="center"/>
      <protection locked="0"/>
    </xf>
    <xf numFmtId="0" fontId="45" fillId="0" borderId="22" xfId="2" applyFont="1" applyBorder="1" applyAlignment="1">
      <alignment horizontal="left" vertical="center" wrapText="1"/>
    </xf>
    <xf numFmtId="1" fontId="4" fillId="0" borderId="1" xfId="2" applyNumberFormat="1" applyFont="1" applyBorder="1" applyAlignment="1">
      <alignment horizontal="center" vertical="center" wrapText="1"/>
    </xf>
    <xf numFmtId="164" fontId="2" fillId="10" borderId="29" xfId="3" applyNumberFormat="1" applyFont="1" applyFill="1" applyBorder="1" applyAlignment="1">
      <alignment horizontal="center" vertical="center" wrapText="1"/>
    </xf>
    <xf numFmtId="0" fontId="3" fillId="0" borderId="29" xfId="3" applyFont="1" applyBorder="1" applyAlignment="1" applyProtection="1">
      <alignment vertical="center" wrapText="1"/>
      <protection locked="0"/>
    </xf>
    <xf numFmtId="0" fontId="3" fillId="0" borderId="22" xfId="3" applyFont="1" applyBorder="1" applyAlignment="1">
      <alignment vertical="center" wrapText="1"/>
    </xf>
    <xf numFmtId="0" fontId="18" fillId="6" borderId="1" xfId="3" applyFont="1" applyFill="1" applyBorder="1" applyAlignment="1">
      <alignment vertical="center"/>
    </xf>
    <xf numFmtId="49" fontId="28" fillId="0" borderId="1" xfId="3" applyNumberFormat="1" applyFont="1" applyBorder="1" applyAlignment="1">
      <alignment horizontal="left" vertical="center" wrapText="1"/>
    </xf>
    <xf numFmtId="0" fontId="3" fillId="10" borderId="1" xfId="3" applyFont="1" applyFill="1" applyBorder="1" applyAlignment="1">
      <alignment vertical="center"/>
    </xf>
    <xf numFmtId="49" fontId="28" fillId="10" borderId="1" xfId="3" applyNumberFormat="1" applyFont="1" applyFill="1" applyBorder="1" applyAlignment="1">
      <alignment horizontal="left" vertical="center" wrapText="1"/>
    </xf>
    <xf numFmtId="0" fontId="3" fillId="0" borderId="29" xfId="1" applyFont="1" applyBorder="1" applyAlignment="1">
      <alignment vertical="center" wrapText="1"/>
    </xf>
    <xf numFmtId="0" fontId="3" fillId="0" borderId="29" xfId="3" applyFont="1" applyBorder="1" applyAlignment="1">
      <alignment vertical="center"/>
    </xf>
    <xf numFmtId="0" fontId="3" fillId="0" borderId="28" xfId="3" applyFont="1" applyBorder="1" applyAlignment="1">
      <alignment vertical="center"/>
    </xf>
    <xf numFmtId="0" fontId="18" fillId="6" borderId="29" xfId="1" applyFont="1" applyFill="1" applyBorder="1" applyAlignment="1">
      <alignment vertical="center" wrapText="1"/>
    </xf>
    <xf numFmtId="0" fontId="3" fillId="0" borderId="29" xfId="1" applyFont="1" applyBorder="1" applyAlignment="1" applyProtection="1">
      <alignment vertical="center" wrapText="1"/>
      <protection locked="0"/>
    </xf>
    <xf numFmtId="0" fontId="18" fillId="6" borderId="29" xfId="1" applyFont="1" applyFill="1" applyBorder="1" applyAlignment="1" applyProtection="1">
      <alignment vertical="center" wrapText="1"/>
      <protection locked="0"/>
    </xf>
    <xf numFmtId="0" fontId="3" fillId="0" borderId="22" xfId="1" applyFont="1" applyBorder="1" applyAlignment="1">
      <alignment vertical="center" wrapText="1"/>
    </xf>
    <xf numFmtId="0" fontId="34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>
      <alignment horizontal="center" vertical="center"/>
    </xf>
    <xf numFmtId="0" fontId="3" fillId="0" borderId="29" xfId="1" applyFont="1" applyBorder="1" applyAlignment="1">
      <alignment vertical="center"/>
    </xf>
    <xf numFmtId="49" fontId="6" fillId="0" borderId="29" xfId="1" applyNumberFormat="1" applyFont="1" applyBorder="1" applyAlignment="1">
      <alignment horizontal="left" vertical="center" wrapText="1"/>
    </xf>
    <xf numFmtId="1" fontId="6" fillId="0" borderId="29" xfId="1" applyNumberFormat="1" applyFont="1" applyBorder="1" applyAlignment="1">
      <alignment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/>
    </xf>
    <xf numFmtId="49" fontId="6" fillId="0" borderId="22" xfId="1" applyNumberFormat="1" applyFont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59" fillId="0" borderId="1" xfId="1" applyFont="1" applyBorder="1" applyAlignment="1" applyProtection="1">
      <alignment horizontal="left" vertical="center" wrapText="1"/>
      <protection locked="0"/>
    </xf>
    <xf numFmtId="0" fontId="59" fillId="0" borderId="1" xfId="1" applyFont="1" applyBorder="1" applyAlignment="1" applyProtection="1">
      <alignment horizontal="center" vertical="center" wrapText="1"/>
      <protection locked="0"/>
    </xf>
    <xf numFmtId="0" fontId="59" fillId="0" borderId="29" xfId="1" applyFont="1" applyBorder="1" applyAlignment="1" applyProtection="1">
      <alignment horizontal="center" vertical="center" wrapText="1"/>
      <protection locked="0"/>
    </xf>
    <xf numFmtId="0" fontId="59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0" fontId="60" fillId="0" borderId="1" xfId="1" applyFont="1" applyBorder="1" applyAlignment="1">
      <alignment vertical="center" wrapText="1"/>
    </xf>
    <xf numFmtId="0" fontId="60" fillId="0" borderId="1" xfId="1" applyFont="1" applyBorder="1" applyAlignment="1">
      <alignment vertical="center"/>
    </xf>
    <xf numFmtId="0" fontId="60" fillId="0" borderId="29" xfId="1" applyFont="1" applyBorder="1" applyAlignment="1">
      <alignment vertical="center" wrapText="1"/>
    </xf>
    <xf numFmtId="0" fontId="61" fillId="0" borderId="0" xfId="1" applyFont="1" applyAlignment="1">
      <alignment vertical="center"/>
    </xf>
    <xf numFmtId="0" fontId="64" fillId="0" borderId="7" xfId="0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 wrapText="1"/>
    </xf>
    <xf numFmtId="0" fontId="64" fillId="0" borderId="1" xfId="0" applyFont="1" applyBorder="1" applyAlignment="1">
      <alignment horizontal="center" vertical="center" wrapText="1"/>
    </xf>
    <xf numFmtId="1" fontId="66" fillId="0" borderId="1" xfId="1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5" fillId="0" borderId="8" xfId="0" applyFont="1" applyBorder="1" applyAlignment="1">
      <alignment vertical="center" wrapText="1"/>
    </xf>
    <xf numFmtId="0" fontId="0" fillId="0" borderId="0" xfId="0" applyAlignment="1">
      <alignment textRotation="90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46" fillId="17" borderId="29" xfId="0" applyFont="1" applyFill="1" applyBorder="1" applyAlignment="1">
      <alignment horizontal="center" vertical="center" textRotation="90" wrapText="1"/>
    </xf>
    <xf numFmtId="0" fontId="64" fillId="0" borderId="4" xfId="0" applyFont="1" applyBorder="1" applyAlignment="1">
      <alignment horizontal="center" vertical="center" wrapText="1"/>
    </xf>
    <xf numFmtId="0" fontId="65" fillId="0" borderId="5" xfId="0" applyFont="1" applyBorder="1" applyAlignment="1">
      <alignment vertical="center" wrapText="1"/>
    </xf>
    <xf numFmtId="0" fontId="64" fillId="0" borderId="5" xfId="0" applyFont="1" applyBorder="1" applyAlignment="1">
      <alignment horizontal="center" vertical="center" wrapText="1"/>
    </xf>
    <xf numFmtId="1" fontId="66" fillId="0" borderId="5" xfId="1" applyNumberFormat="1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5" fillId="0" borderId="6" xfId="0" applyFont="1" applyBorder="1" applyAlignment="1">
      <alignment vertical="center" wrapText="1"/>
    </xf>
    <xf numFmtId="0" fontId="67" fillId="0" borderId="8" xfId="0" applyFont="1" applyBorder="1"/>
    <xf numFmtId="0" fontId="47" fillId="0" borderId="69" xfId="0" applyFont="1" applyBorder="1" applyAlignment="1">
      <alignment horizontal="center" vertical="center" wrapText="1"/>
    </xf>
    <xf numFmtId="0" fontId="48" fillId="0" borderId="9" xfId="0" applyFont="1" applyBorder="1" applyAlignment="1">
      <alignment vertical="center" wrapText="1"/>
    </xf>
    <xf numFmtId="0" fontId="62" fillId="0" borderId="9" xfId="0" applyFont="1" applyBorder="1" applyAlignment="1">
      <alignment horizontal="center" vertical="center" wrapText="1"/>
    </xf>
    <xf numFmtId="1" fontId="63" fillId="0" borderId="9" xfId="1" applyNumberFormat="1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8" fillId="0" borderId="10" xfId="0" applyFont="1" applyBorder="1" applyAlignment="1">
      <alignment vertical="center" wrapText="1"/>
    </xf>
    <xf numFmtId="0" fontId="40" fillId="14" borderId="0" xfId="0" applyFont="1" applyFill="1" applyAlignment="1">
      <alignment horizontal="center"/>
    </xf>
    <xf numFmtId="0" fontId="40" fillId="3" borderId="0" xfId="0" applyFont="1" applyFill="1" applyAlignment="1">
      <alignment horizontal="center"/>
    </xf>
    <xf numFmtId="0" fontId="42" fillId="0" borderId="0" xfId="0" applyFont="1" applyAlignment="1">
      <alignment horizontal="left" vertical="center" wrapText="1"/>
    </xf>
    <xf numFmtId="0" fontId="5" fillId="4" borderId="2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8" fillId="2" borderId="11" xfId="2" applyFont="1" applyFill="1" applyBorder="1" applyAlignment="1">
      <alignment horizontal="center" vertical="center" wrapText="1"/>
    </xf>
    <xf numFmtId="0" fontId="18" fillId="2" borderId="12" xfId="2" applyFont="1" applyFill="1" applyBorder="1" applyAlignment="1">
      <alignment horizontal="center" vertical="center" wrapText="1"/>
    </xf>
    <xf numFmtId="0" fontId="18" fillId="2" borderId="13" xfId="2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25" fillId="0" borderId="0" xfId="3" applyFont="1" applyAlignment="1">
      <alignment horizontal="center" vertical="center"/>
    </xf>
    <xf numFmtId="0" fontId="26" fillId="2" borderId="11" xfId="3" applyFont="1" applyFill="1" applyBorder="1" applyAlignment="1">
      <alignment horizontal="center" vertical="center" wrapText="1"/>
    </xf>
    <xf numFmtId="0" fontId="26" fillId="2" borderId="12" xfId="3" applyFont="1" applyFill="1" applyBorder="1" applyAlignment="1">
      <alignment horizontal="center" vertical="center" wrapText="1"/>
    </xf>
    <xf numFmtId="0" fontId="26" fillId="2" borderId="13" xfId="3" applyFont="1" applyFill="1" applyBorder="1" applyAlignment="1">
      <alignment horizontal="center" vertical="center" wrapText="1"/>
    </xf>
    <xf numFmtId="0" fontId="26" fillId="12" borderId="11" xfId="3" applyFont="1" applyFill="1" applyBorder="1" applyAlignment="1">
      <alignment horizontal="center" vertical="center"/>
    </xf>
    <xf numFmtId="0" fontId="26" fillId="12" borderId="12" xfId="3" applyFont="1" applyFill="1" applyBorder="1" applyAlignment="1">
      <alignment horizontal="center" vertical="center"/>
    </xf>
    <xf numFmtId="0" fontId="26" fillId="12" borderId="13" xfId="3" applyFont="1" applyFill="1" applyBorder="1" applyAlignment="1">
      <alignment horizontal="center" vertical="center"/>
    </xf>
    <xf numFmtId="0" fontId="26" fillId="13" borderId="11" xfId="3" applyFont="1" applyFill="1" applyBorder="1" applyAlignment="1">
      <alignment horizontal="center" vertical="center" wrapText="1"/>
    </xf>
    <xf numFmtId="0" fontId="26" fillId="13" borderId="12" xfId="3" applyFont="1" applyFill="1" applyBorder="1" applyAlignment="1">
      <alignment horizontal="center" vertical="center" wrapText="1"/>
    </xf>
    <xf numFmtId="0" fontId="26" fillId="13" borderId="13" xfId="3" applyFont="1" applyFill="1" applyBorder="1" applyAlignment="1">
      <alignment horizontal="center" vertical="center" wrapText="1"/>
    </xf>
    <xf numFmtId="0" fontId="26" fillId="11" borderId="11" xfId="3" applyFont="1" applyFill="1" applyBorder="1" applyAlignment="1">
      <alignment horizontal="center" vertical="center" wrapText="1"/>
    </xf>
    <xf numFmtId="0" fontId="26" fillId="11" borderId="12" xfId="3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25" fillId="0" borderId="31" xfId="1" applyFont="1" applyBorder="1" applyAlignment="1">
      <alignment horizontal="center" vertical="center"/>
    </xf>
    <xf numFmtId="0" fontId="26" fillId="2" borderId="11" xfId="1" applyFont="1" applyFill="1" applyBorder="1" applyAlignment="1">
      <alignment horizontal="center" vertical="center" wrapText="1"/>
    </xf>
    <xf numFmtId="0" fontId="26" fillId="2" borderId="12" xfId="1" applyFont="1" applyFill="1" applyBorder="1" applyAlignment="1">
      <alignment horizontal="center" vertical="center" wrapText="1"/>
    </xf>
    <xf numFmtId="0" fontId="26" fillId="2" borderId="13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/>
    </xf>
    <xf numFmtId="0" fontId="26" fillId="2" borderId="12" xfId="1" applyFont="1" applyFill="1" applyBorder="1" applyAlignment="1">
      <alignment horizontal="center" vertical="center"/>
    </xf>
    <xf numFmtId="0" fontId="26" fillId="2" borderId="13" xfId="1" applyFont="1" applyFill="1" applyBorder="1" applyAlignment="1">
      <alignment horizontal="center" vertical="center"/>
    </xf>
    <xf numFmtId="0" fontId="26" fillId="7" borderId="23" xfId="1" applyFont="1" applyFill="1" applyBorder="1" applyAlignment="1">
      <alignment horizontal="center" vertical="center"/>
    </xf>
    <xf numFmtId="0" fontId="26" fillId="7" borderId="33" xfId="1" applyFont="1" applyFill="1" applyBorder="1" applyAlignment="1">
      <alignment horizontal="center" vertical="center"/>
    </xf>
    <xf numFmtId="0" fontId="26" fillId="7" borderId="34" xfId="1" applyFont="1" applyFill="1" applyBorder="1" applyAlignment="1">
      <alignment horizontal="center" vertical="center"/>
    </xf>
    <xf numFmtId="0" fontId="26" fillId="8" borderId="11" xfId="1" applyFont="1" applyFill="1" applyBorder="1" applyAlignment="1">
      <alignment horizontal="center" vertical="center" wrapText="1"/>
    </xf>
    <xf numFmtId="0" fontId="26" fillId="8" borderId="12" xfId="1" applyFont="1" applyFill="1" applyBorder="1" applyAlignment="1">
      <alignment horizontal="center" vertical="center" wrapText="1"/>
    </xf>
    <xf numFmtId="0" fontId="26" fillId="8" borderId="13" xfId="1" applyFont="1" applyFill="1" applyBorder="1" applyAlignment="1">
      <alignment horizontal="center" vertical="center" wrapText="1"/>
    </xf>
    <xf numFmtId="0" fontId="26" fillId="9" borderId="11" xfId="1" applyFont="1" applyFill="1" applyBorder="1" applyAlignment="1">
      <alignment horizontal="center" vertical="center"/>
    </xf>
    <xf numFmtId="0" fontId="26" fillId="9" borderId="12" xfId="1" applyFont="1" applyFill="1" applyBorder="1" applyAlignment="1">
      <alignment horizontal="center" vertical="center"/>
    </xf>
    <xf numFmtId="0" fontId="26" fillId="9" borderId="13" xfId="1" applyFont="1" applyFill="1" applyBorder="1" applyAlignment="1">
      <alignment horizontal="center" vertical="center"/>
    </xf>
    <xf numFmtId="0" fontId="26" fillId="11" borderId="11" xfId="1" applyFont="1" applyFill="1" applyBorder="1" applyAlignment="1">
      <alignment horizontal="center" vertical="center" wrapText="1"/>
    </xf>
    <xf numFmtId="0" fontId="26" fillId="11" borderId="12" xfId="1" applyFont="1" applyFill="1" applyBorder="1" applyAlignment="1">
      <alignment horizontal="center" vertical="center" wrapText="1"/>
    </xf>
    <xf numFmtId="0" fontId="26" fillId="7" borderId="11" xfId="1" applyFont="1" applyFill="1" applyBorder="1" applyAlignment="1">
      <alignment horizontal="center" vertical="center"/>
    </xf>
    <xf numFmtId="0" fontId="26" fillId="7" borderId="12" xfId="1" applyFont="1" applyFill="1" applyBorder="1" applyAlignment="1">
      <alignment horizontal="center" vertical="center"/>
    </xf>
    <xf numFmtId="0" fontId="26" fillId="7" borderId="13" xfId="1" applyFont="1" applyFill="1" applyBorder="1" applyAlignment="1">
      <alignment horizontal="center" vertical="center"/>
    </xf>
    <xf numFmtId="0" fontId="49" fillId="17" borderId="49" xfId="0" applyFont="1" applyFill="1" applyBorder="1" applyAlignment="1">
      <alignment horizontal="center" vertical="center" wrapText="1"/>
    </xf>
    <xf numFmtId="0" fontId="49" fillId="17" borderId="50" xfId="0" applyFont="1" applyFill="1" applyBorder="1" applyAlignment="1">
      <alignment horizontal="center" vertical="center" wrapText="1"/>
    </xf>
    <xf numFmtId="0" fontId="49" fillId="17" borderId="60" xfId="0" applyFont="1" applyFill="1" applyBorder="1" applyAlignment="1">
      <alignment horizontal="center" vertical="center" wrapText="1"/>
    </xf>
    <xf numFmtId="0" fontId="51" fillId="19" borderId="49" xfId="0" applyFont="1" applyFill="1" applyBorder="1" applyAlignment="1">
      <alignment vertical="center" wrapText="1"/>
    </xf>
    <xf numFmtId="0" fontId="51" fillId="19" borderId="50" xfId="0" applyFont="1" applyFill="1" applyBorder="1" applyAlignment="1">
      <alignment vertical="center" wrapText="1"/>
    </xf>
    <xf numFmtId="0" fontId="51" fillId="19" borderId="53" xfId="0" applyFont="1" applyFill="1" applyBorder="1" applyAlignment="1">
      <alignment vertical="center" wrapText="1"/>
    </xf>
    <xf numFmtId="0" fontId="52" fillId="20" borderId="52" xfId="0" applyFont="1" applyFill="1" applyBorder="1" applyAlignment="1">
      <alignment vertical="center" wrapText="1"/>
    </xf>
    <xf numFmtId="0" fontId="52" fillId="20" borderId="50" xfId="0" applyFont="1" applyFill="1" applyBorder="1" applyAlignment="1">
      <alignment vertical="center" wrapText="1"/>
    </xf>
    <xf numFmtId="0" fontId="52" fillId="20" borderId="60" xfId="0" applyFont="1" applyFill="1" applyBorder="1" applyAlignment="1">
      <alignment vertical="center" wrapText="1"/>
    </xf>
    <xf numFmtId="0" fontId="54" fillId="15" borderId="40" xfId="0" applyFont="1" applyFill="1" applyBorder="1" applyAlignment="1">
      <alignment horizontal="center" vertical="center" wrapText="1"/>
    </xf>
    <xf numFmtId="0" fontId="54" fillId="15" borderId="41" xfId="0" applyFont="1" applyFill="1" applyBorder="1" applyAlignment="1">
      <alignment horizontal="center" vertical="center" wrapText="1"/>
    </xf>
    <xf numFmtId="0" fontId="54" fillId="15" borderId="42" xfId="0" applyFont="1" applyFill="1" applyBorder="1" applyAlignment="1">
      <alignment horizontal="center" vertical="center" wrapText="1"/>
    </xf>
    <xf numFmtId="0" fontId="55" fillId="16" borderId="54" xfId="0" applyFont="1" applyFill="1" applyBorder="1" applyAlignment="1">
      <alignment horizontal="center" vertical="center" wrapText="1"/>
    </xf>
    <xf numFmtId="0" fontId="55" fillId="16" borderId="55" xfId="0" applyFont="1" applyFill="1" applyBorder="1" applyAlignment="1">
      <alignment horizontal="center" vertical="center" wrapText="1"/>
    </xf>
    <xf numFmtId="0" fontId="55" fillId="16" borderId="58" xfId="0" applyFont="1" applyFill="1" applyBorder="1" applyAlignment="1">
      <alignment horizontal="center" vertical="center" wrapText="1"/>
    </xf>
    <xf numFmtId="0" fontId="46" fillId="17" borderId="5" xfId="0" applyFont="1" applyFill="1" applyBorder="1" applyAlignment="1">
      <alignment horizontal="center" vertical="center" textRotation="90" wrapText="1"/>
    </xf>
    <xf numFmtId="0" fontId="46" fillId="17" borderId="29" xfId="0" applyFont="1" applyFill="1" applyBorder="1" applyAlignment="1">
      <alignment horizontal="center" vertical="center" textRotation="90" wrapText="1"/>
    </xf>
    <xf numFmtId="0" fontId="46" fillId="17" borderId="5" xfId="0" applyFont="1" applyFill="1" applyBorder="1" applyAlignment="1">
      <alignment horizontal="center" vertical="center" wrapText="1"/>
    </xf>
    <xf numFmtId="0" fontId="49" fillId="18" borderId="64" xfId="0" applyFont="1" applyFill="1" applyBorder="1" applyAlignment="1">
      <alignment horizontal="center" vertical="center" wrapText="1"/>
    </xf>
    <xf numFmtId="0" fontId="49" fillId="18" borderId="0" xfId="0" applyFont="1" applyFill="1" applyAlignment="1">
      <alignment horizontal="center" vertical="center" wrapText="1"/>
    </xf>
    <xf numFmtId="0" fontId="49" fillId="18" borderId="65" xfId="0" applyFont="1" applyFill="1" applyBorder="1" applyAlignment="1">
      <alignment horizontal="center" vertical="center" wrapText="1"/>
    </xf>
    <xf numFmtId="0" fontId="49" fillId="18" borderId="40" xfId="0" applyFont="1" applyFill="1" applyBorder="1" applyAlignment="1">
      <alignment horizontal="center" vertical="center" wrapText="1"/>
    </xf>
    <xf numFmtId="0" fontId="49" fillId="18" borderId="41" xfId="0" applyFont="1" applyFill="1" applyBorder="1" applyAlignment="1">
      <alignment horizontal="center" vertical="center" wrapText="1"/>
    </xf>
    <xf numFmtId="0" fontId="49" fillId="18" borderId="43" xfId="0" applyFont="1" applyFill="1" applyBorder="1" applyAlignment="1">
      <alignment horizontal="center" vertical="center" wrapText="1"/>
    </xf>
    <xf numFmtId="0" fontId="50" fillId="18" borderId="66" xfId="0" applyFont="1" applyFill="1" applyBorder="1" applyAlignment="1">
      <alignment horizontal="center" vertical="center" wrapText="1"/>
    </xf>
    <xf numFmtId="0" fontId="50" fillId="18" borderId="0" xfId="0" applyFont="1" applyFill="1" applyAlignment="1">
      <alignment horizontal="center" vertical="center" wrapText="1"/>
    </xf>
    <xf numFmtId="0" fontId="50" fillId="18" borderId="67" xfId="0" applyFont="1" applyFill="1" applyBorder="1" applyAlignment="1">
      <alignment horizontal="center" vertical="center" wrapText="1"/>
    </xf>
    <xf numFmtId="0" fontId="50" fillId="18" borderId="59" xfId="0" applyFont="1" applyFill="1" applyBorder="1" applyAlignment="1">
      <alignment horizontal="center" vertical="center" wrapText="1"/>
    </xf>
    <xf numFmtId="0" fontId="50" fillId="18" borderId="41" xfId="0" applyFont="1" applyFill="1" applyBorder="1" applyAlignment="1">
      <alignment horizontal="center" vertical="center" wrapText="1"/>
    </xf>
    <xf numFmtId="0" fontId="50" fillId="18" borderId="42" xfId="0" applyFont="1" applyFill="1" applyBorder="1" applyAlignment="1">
      <alignment horizontal="center" vertical="center" wrapText="1"/>
    </xf>
    <xf numFmtId="0" fontId="51" fillId="19" borderId="44" xfId="0" applyFont="1" applyFill="1" applyBorder="1" applyAlignment="1">
      <alignment vertical="center" wrapText="1"/>
    </xf>
    <xf numFmtId="0" fontId="51" fillId="19" borderId="45" xfId="0" applyFont="1" applyFill="1" applyBorder="1" applyAlignment="1">
      <alignment vertical="center" wrapText="1"/>
    </xf>
    <xf numFmtId="0" fontId="51" fillId="19" borderId="46" xfId="0" applyFont="1" applyFill="1" applyBorder="1" applyAlignment="1">
      <alignment vertical="center" wrapText="1"/>
    </xf>
    <xf numFmtId="0" fontId="48" fillId="19" borderId="51" xfId="0" applyFont="1" applyFill="1" applyBorder="1" applyAlignment="1">
      <alignment vertical="center" wrapText="1"/>
    </xf>
    <xf numFmtId="0" fontId="48" fillId="19" borderId="61" xfId="0" applyFont="1" applyFill="1" applyBorder="1" applyAlignment="1">
      <alignment vertical="center" wrapText="1"/>
    </xf>
    <xf numFmtId="0" fontId="52" fillId="20" borderId="57" xfId="0" applyFont="1" applyFill="1" applyBorder="1" applyAlignment="1">
      <alignment vertical="center" wrapText="1"/>
    </xf>
    <xf numFmtId="0" fontId="52" fillId="20" borderId="55" xfId="0" applyFont="1" applyFill="1" applyBorder="1" applyAlignment="1">
      <alignment vertical="center" wrapText="1"/>
    </xf>
    <xf numFmtId="0" fontId="52" fillId="20" borderId="62" xfId="0" applyFont="1" applyFill="1" applyBorder="1" applyAlignment="1">
      <alignment vertical="center" wrapText="1"/>
    </xf>
    <xf numFmtId="0" fontId="52" fillId="20" borderId="63" xfId="0" applyFont="1" applyFill="1" applyBorder="1" applyAlignment="1">
      <alignment vertical="center" wrapText="1"/>
    </xf>
    <xf numFmtId="0" fontId="52" fillId="20" borderId="48" xfId="0" applyFont="1" applyFill="1" applyBorder="1" applyAlignment="1">
      <alignment vertical="center" wrapText="1"/>
    </xf>
    <xf numFmtId="0" fontId="52" fillId="20" borderId="47" xfId="0" applyFont="1" applyFill="1" applyBorder="1" applyAlignment="1">
      <alignment vertical="center" wrapText="1"/>
    </xf>
    <xf numFmtId="0" fontId="46" fillId="17" borderId="6" xfId="0" applyFont="1" applyFill="1" applyBorder="1" applyAlignment="1">
      <alignment horizontal="center" vertical="center" textRotation="90" wrapText="1"/>
    </xf>
    <xf numFmtId="0" fontId="46" fillId="17" borderId="30" xfId="0" applyFont="1" applyFill="1" applyBorder="1" applyAlignment="1">
      <alignment horizontal="center" vertical="center" textRotation="90" wrapText="1"/>
    </xf>
    <xf numFmtId="0" fontId="46" fillId="17" borderId="4" xfId="0" applyFont="1" applyFill="1" applyBorder="1" applyAlignment="1">
      <alignment horizontal="center" vertical="center" textRotation="90" wrapText="1"/>
    </xf>
    <xf numFmtId="0" fontId="46" fillId="17" borderId="68" xfId="0" applyFont="1" applyFill="1" applyBorder="1" applyAlignment="1">
      <alignment horizontal="center" vertical="center" textRotation="90" wrapText="1"/>
    </xf>
    <xf numFmtId="0" fontId="53" fillId="19" borderId="54" xfId="0" applyFont="1" applyFill="1" applyBorder="1" applyAlignment="1">
      <alignment vertical="center" wrapText="1"/>
    </xf>
    <xf numFmtId="0" fontId="53" fillId="19" borderId="55" xfId="0" applyFont="1" applyFill="1" applyBorder="1" applyAlignment="1">
      <alignment vertical="center" wrapText="1"/>
    </xf>
    <xf numFmtId="0" fontId="53" fillId="19" borderId="56" xfId="0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3" xfId="3" xr:uid="{E5A1DF01-E3F0-496D-80E3-EBCA52C530E0}"/>
    <cellStyle name="Normal 5" xfId="2" xr:uid="{D611EF27-AE21-4862-B4DB-5383F293B4A4}"/>
  </cellStyles>
  <dxfs count="110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 patternType="solid"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 patternType="solid"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8E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96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 patternType="solid"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8E000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78B7-B7F4-4E39-85AB-EAA259087EB1}">
  <sheetPr>
    <tabColor theme="0"/>
    <pageSetUpPr fitToPage="1"/>
  </sheetPr>
  <dimension ref="B1:I21"/>
  <sheetViews>
    <sheetView showGridLines="0" tabSelected="1" zoomScale="90" zoomScaleNormal="90" workbookViewId="0">
      <selection activeCell="D29" sqref="D29"/>
    </sheetView>
  </sheetViews>
  <sheetFormatPr defaultColWidth="8.85546875" defaultRowHeight="15" x14ac:dyDescent="0.2"/>
  <cols>
    <col min="1" max="1" width="3.28515625" style="1" customWidth="1"/>
    <col min="2" max="2" width="14.5703125" style="1" customWidth="1"/>
    <col min="3" max="3" width="23.140625" style="4" customWidth="1"/>
    <col min="4" max="4" width="34.28515625" style="4" customWidth="1"/>
    <col min="5" max="5" width="40.7109375" style="1" customWidth="1"/>
    <col min="6" max="6" width="36.7109375" style="194" customWidth="1"/>
    <col min="7" max="7" width="37.7109375" style="194" customWidth="1"/>
    <col min="8" max="8" width="31.140625" style="1" customWidth="1"/>
    <col min="9" max="9" width="7.7109375" style="194" customWidth="1"/>
    <col min="10" max="16384" width="8.85546875" style="1"/>
  </cols>
  <sheetData>
    <row r="1" spans="2:7" x14ac:dyDescent="0.2">
      <c r="B1" s="372" t="s">
        <v>69</v>
      </c>
      <c r="C1" s="372"/>
      <c r="D1" s="372"/>
      <c r="E1" s="372"/>
      <c r="F1" s="372"/>
      <c r="G1" s="372"/>
    </row>
    <row r="3" spans="2:7" x14ac:dyDescent="0.2">
      <c r="B3" s="373" t="s">
        <v>80</v>
      </c>
      <c r="C3" s="373"/>
      <c r="D3" s="373"/>
      <c r="E3" s="373"/>
      <c r="F3" s="373"/>
      <c r="G3" s="373"/>
    </row>
    <row r="5" spans="2:7" x14ac:dyDescent="0.2">
      <c r="C5" s="174"/>
      <c r="D5" s="5" t="s">
        <v>70</v>
      </c>
      <c r="E5" s="5"/>
      <c r="F5" s="1"/>
      <c r="G5" s="1"/>
    </row>
    <row r="6" spans="2:7" x14ac:dyDescent="0.2">
      <c r="C6" s="175" t="s">
        <v>71</v>
      </c>
      <c r="D6" s="374" t="s">
        <v>81</v>
      </c>
      <c r="E6" s="374"/>
      <c r="F6" s="374"/>
      <c r="G6" s="176"/>
    </row>
    <row r="7" spans="2:7" x14ac:dyDescent="0.2">
      <c r="C7" s="175"/>
      <c r="D7" s="177"/>
      <c r="E7" s="178"/>
      <c r="F7" s="1"/>
      <c r="G7" s="1"/>
    </row>
    <row r="8" spans="2:7" x14ac:dyDescent="0.2">
      <c r="C8" s="175"/>
      <c r="D8" s="179" t="s">
        <v>72</v>
      </c>
      <c r="E8" s="178"/>
      <c r="F8" s="1"/>
      <c r="G8" s="1"/>
    </row>
    <row r="9" spans="2:7" x14ac:dyDescent="0.2">
      <c r="C9" s="175" t="s">
        <v>82</v>
      </c>
      <c r="D9" s="374" t="s">
        <v>83</v>
      </c>
      <c r="E9" s="374"/>
      <c r="F9" s="374"/>
      <c r="G9" s="176"/>
    </row>
    <row r="10" spans="2:7" x14ac:dyDescent="0.2">
      <c r="C10" s="175"/>
      <c r="D10" s="180" t="s">
        <v>73</v>
      </c>
      <c r="E10" s="181"/>
      <c r="F10" s="182"/>
      <c r="G10" s="182"/>
    </row>
    <row r="11" spans="2:7" x14ac:dyDescent="0.2">
      <c r="C11" s="175"/>
      <c r="D11" s="180" t="s">
        <v>74</v>
      </c>
      <c r="E11" s="183"/>
      <c r="F11" s="182"/>
      <c r="G11" s="182"/>
    </row>
    <row r="12" spans="2:7" x14ac:dyDescent="0.2">
      <c r="C12" s="184"/>
      <c r="D12" s="185"/>
      <c r="E12" s="186"/>
      <c r="F12" s="182"/>
      <c r="G12" s="182"/>
    </row>
    <row r="13" spans="2:7" x14ac:dyDescent="0.2">
      <c r="C13" s="184"/>
      <c r="D13" s="179" t="s">
        <v>75</v>
      </c>
      <c r="E13" s="186"/>
      <c r="F13" s="182"/>
      <c r="G13" s="182"/>
    </row>
    <row r="14" spans="2:7" x14ac:dyDescent="0.2">
      <c r="C14" s="175" t="s">
        <v>84</v>
      </c>
      <c r="D14" s="374" t="s">
        <v>85</v>
      </c>
      <c r="E14" s="374"/>
      <c r="F14" s="374"/>
      <c r="G14" s="176"/>
    </row>
    <row r="15" spans="2:7" ht="15.75" thickBot="1" x14ac:dyDescent="0.25">
      <c r="C15" s="184"/>
      <c r="D15" s="187"/>
      <c r="E15" s="178"/>
      <c r="F15" s="182"/>
      <c r="G15" s="182"/>
    </row>
    <row r="16" spans="2:7" ht="15.75" thickBot="1" x14ac:dyDescent="0.25">
      <c r="B16" s="188" t="s">
        <v>1</v>
      </c>
      <c r="C16" s="189" t="s">
        <v>76</v>
      </c>
      <c r="D16" s="375" t="s">
        <v>77</v>
      </c>
      <c r="E16" s="376"/>
      <c r="F16" s="190" t="s">
        <v>78</v>
      </c>
      <c r="G16" s="190" t="s">
        <v>79</v>
      </c>
    </row>
    <row r="17" spans="2:7" ht="21.75" customHeight="1" x14ac:dyDescent="0.2">
      <c r="B17" s="191">
        <v>1</v>
      </c>
      <c r="C17" s="192"/>
      <c r="D17" s="195"/>
      <c r="E17" s="196"/>
      <c r="F17" s="263"/>
      <c r="G17" s="193"/>
    </row>
    <row r="18" spans="2:7" ht="21.75" customHeight="1" x14ac:dyDescent="0.2">
      <c r="B18" s="191">
        <v>2</v>
      </c>
      <c r="C18" s="192"/>
      <c r="D18" s="197"/>
      <c r="E18" s="198"/>
      <c r="F18" s="264"/>
      <c r="G18" s="193"/>
    </row>
    <row r="19" spans="2:7" ht="21.75" customHeight="1" x14ac:dyDescent="0.2">
      <c r="B19" s="191">
        <v>3</v>
      </c>
      <c r="C19" s="192"/>
      <c r="D19" s="197"/>
      <c r="E19" s="198"/>
      <c r="F19" s="264"/>
      <c r="G19" s="193"/>
    </row>
    <row r="20" spans="2:7" ht="21.75" customHeight="1" x14ac:dyDescent="0.2">
      <c r="B20" s="191">
        <v>4</v>
      </c>
      <c r="C20" s="192"/>
      <c r="D20" s="197"/>
      <c r="E20" s="198"/>
      <c r="F20" s="264"/>
      <c r="G20" s="193"/>
    </row>
    <row r="21" spans="2:7" ht="21.75" customHeight="1" x14ac:dyDescent="0.2">
      <c r="B21" s="191">
        <v>6</v>
      </c>
      <c r="C21" s="191"/>
      <c r="D21" s="261"/>
      <c r="E21" s="262"/>
      <c r="F21" s="265"/>
      <c r="G21" s="191"/>
    </row>
  </sheetData>
  <mergeCells count="6">
    <mergeCell ref="D16:E16"/>
    <mergeCell ref="B1:G1"/>
    <mergeCell ref="B3:G3"/>
    <mergeCell ref="D6:F6"/>
    <mergeCell ref="D9:F9"/>
    <mergeCell ref="D14:F14"/>
  </mergeCells>
  <conditionalFormatting sqref="E10">
    <cfRule type="containsText" dxfId="109" priority="6" operator="containsText" text="Çok">
      <formula>NOT(ISERROR(SEARCH("Çok",E10)))</formula>
    </cfRule>
    <cfRule type="beginsWith" priority="7" operator="beginsWith" text="Çok Yüksek">
      <formula>LEFT(E10,LEN("Çok Yüksek"))="Çok Yüksek"</formula>
    </cfRule>
    <cfRule type="containsText" dxfId="108" priority="8" operator="containsText" text="Düşük">
      <formula>NOT(ISERROR(SEARCH("Düşük",E10)))</formula>
    </cfRule>
    <cfRule type="containsText" dxfId="107" priority="9" operator="containsText" text="Orta">
      <formula>NOT(ISERROR(SEARCH("Orta",E10)))</formula>
    </cfRule>
    <cfRule type="containsText" dxfId="106" priority="10" operator="containsText" text="Yüksek">
      <formula>NOT(ISERROR(SEARCH("Yüksek",E10)))</formula>
    </cfRule>
  </conditionalFormatting>
  <dataValidations count="1">
    <dataValidation type="list" allowBlank="1" showInputMessage="1" showErrorMessage="1" sqref="E10" xr:uid="{76094E44-2D0F-4607-86AD-6A8BB716CAAC}">
      <formula1>"Yüksek, Orta, Düşük, --"</formula1>
    </dataValidation>
  </dataValidations>
  <printOptions horizontalCentered="1" verticalCentered="1"/>
  <pageMargins left="0.48" right="0.37" top="0.6" bottom="0.59055118110236227" header="0.27" footer="0.31496062992125984"/>
  <pageSetup paperSize="9" scale="9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"/>
  <sheetViews>
    <sheetView showGridLines="0" zoomScale="55" zoomScaleNormal="55" workbookViewId="0">
      <pane xSplit="1" ySplit="3" topLeftCell="B6" activePane="bottomRight" state="frozen"/>
      <selection pane="topRight" activeCell="B1" sqref="B1"/>
      <selection pane="bottomLeft" activeCell="A5" sqref="A5"/>
      <selection pane="bottomRight" activeCell="G14" sqref="G14"/>
    </sheetView>
  </sheetViews>
  <sheetFormatPr defaultColWidth="8.85546875" defaultRowHeight="30.6" customHeight="1" x14ac:dyDescent="0.2"/>
  <cols>
    <col min="1" max="1" width="3.85546875" style="1" customWidth="1"/>
    <col min="2" max="2" width="7.140625" style="1" customWidth="1"/>
    <col min="3" max="3" width="8.7109375" style="4" customWidth="1"/>
    <col min="4" max="4" width="18.28515625" style="4" customWidth="1"/>
    <col min="5" max="5" width="27.42578125" style="4" bestFit="1" customWidth="1"/>
    <col min="6" max="6" width="15.7109375" style="4" bestFit="1" customWidth="1"/>
    <col min="7" max="7" width="82.85546875" style="1" customWidth="1"/>
    <col min="8" max="8" width="91" style="1" customWidth="1"/>
    <col min="9" max="12" width="18.28515625" style="1" customWidth="1"/>
    <col min="13" max="13" width="34.28515625" style="1" customWidth="1"/>
    <col min="14" max="14" width="33.140625" style="1" customWidth="1"/>
    <col min="15" max="16" width="20.7109375" style="1" customWidth="1"/>
    <col min="17" max="17" width="5.140625" style="4" customWidth="1"/>
    <col min="18" max="16384" width="8.85546875" style="1"/>
  </cols>
  <sheetData>
    <row r="1" spans="2:17" ht="48" customHeight="1" thickBot="1" x14ac:dyDescent="0.25">
      <c r="B1" s="377" t="s">
        <v>5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</row>
    <row r="2" spans="2:17" ht="34.15" customHeight="1" thickBot="1" x14ac:dyDescent="0.25">
      <c r="B2" s="378" t="s">
        <v>18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80"/>
      <c r="Q2" s="5"/>
    </row>
    <row r="3" spans="2:17" s="2" customFormat="1" ht="71.45" customHeight="1" thickBot="1" x14ac:dyDescent="0.25">
      <c r="B3" s="36" t="s">
        <v>2</v>
      </c>
      <c r="C3" s="37" t="s">
        <v>0</v>
      </c>
      <c r="D3" s="37" t="s">
        <v>1</v>
      </c>
      <c r="E3" s="37" t="s">
        <v>3</v>
      </c>
      <c r="F3" s="37" t="s">
        <v>4</v>
      </c>
      <c r="G3" s="38" t="s">
        <v>9</v>
      </c>
      <c r="H3" s="113" t="s">
        <v>43</v>
      </c>
      <c r="I3" s="36" t="s">
        <v>26</v>
      </c>
      <c r="J3" s="39" t="s">
        <v>27</v>
      </c>
      <c r="K3" s="36" t="s">
        <v>15</v>
      </c>
      <c r="L3" s="39" t="s">
        <v>16</v>
      </c>
      <c r="M3" s="36" t="s">
        <v>25</v>
      </c>
      <c r="N3" s="39" t="s">
        <v>17</v>
      </c>
      <c r="O3" s="36" t="s">
        <v>23</v>
      </c>
      <c r="P3" s="39" t="s">
        <v>24</v>
      </c>
    </row>
    <row r="4" spans="2:17" s="3" customFormat="1" ht="57" customHeight="1" x14ac:dyDescent="0.2">
      <c r="B4" s="10">
        <v>1</v>
      </c>
      <c r="C4" s="314"/>
      <c r="D4" s="254"/>
      <c r="E4" s="263"/>
      <c r="F4" s="201"/>
      <c r="G4" s="200"/>
      <c r="H4" s="199"/>
      <c r="I4" s="114"/>
      <c r="J4" s="35"/>
      <c r="K4" s="8">
        <f t="shared" ref="K4" si="0">I4*J4</f>
        <v>0</v>
      </c>
      <c r="L4" s="27" t="str">
        <f t="shared" ref="L4" si="1">IF(K4=0,"",IF(K4&lt;3,"ÇOK DÜŞÜK",IF(K4&lt;6,"DÜŞÜK",IF(K4&lt;10,"ORTA",IF(K4&lt;17," YÜKSEK",IF(K4&lt;26,"ÇOK YÜKSEK"))))))</f>
        <v/>
      </c>
      <c r="M4" s="9" t="s">
        <v>8</v>
      </c>
      <c r="N4" s="12" t="b">
        <f t="shared" ref="N4" si="2">IF(M4="Etkin ve Yeterli",0.1,IF(M4="Zayıf",0.8, IF(M4="Gelişmeye Açık", 0.4, IF(M4="Etkin Değil ve Yetersiz",1))))</f>
        <v>0</v>
      </c>
      <c r="O4" s="11">
        <f t="shared" ref="O4" si="3">K4*N4</f>
        <v>0</v>
      </c>
      <c r="P4" s="27" t="str">
        <f t="shared" ref="P4" si="4">IF(O4=0,"",IF(O4&lt;3,"ÇOK DÜŞÜK",IF(O4&lt;6,"DÜŞÜK",IF(O4&lt;10,"ORTA",IF(O4&lt;17," YÜKSEK",IF(O4&lt;26,"ÇOK YÜKSEK"))))))</f>
        <v/>
      </c>
    </row>
    <row r="5" spans="2:17" s="3" customFormat="1" ht="57" customHeight="1" x14ac:dyDescent="0.2">
      <c r="B5" s="10">
        <v>2</v>
      </c>
      <c r="C5" s="315"/>
      <c r="D5" s="254"/>
      <c r="E5" s="263"/>
      <c r="F5" s="201"/>
      <c r="G5" s="256"/>
      <c r="H5" s="257"/>
      <c r="I5" s="114"/>
      <c r="J5" s="35"/>
      <c r="K5" s="8">
        <f t="shared" ref="K5:K44" si="5">I5*J5</f>
        <v>0</v>
      </c>
      <c r="L5" s="27" t="str">
        <f t="shared" ref="L5:L44" si="6">IF(K5=0,"",IF(K5&lt;3,"ÇOK DÜŞÜK",IF(K5&lt;6,"DÜŞÜK",IF(K5&lt;10,"ORTA",IF(K5&lt;17," YÜKSEK",IF(K5&lt;26,"ÇOK YÜKSEK"))))))</f>
        <v/>
      </c>
      <c r="M5" s="9" t="s">
        <v>8</v>
      </c>
      <c r="N5" s="12" t="b">
        <f t="shared" ref="N5:N44" si="7">IF(M5="Etkin ve Yeterli",0.1,IF(M5="Zayıf",0.8, IF(M5="Gelişmeye Açık", 0.4, IF(M5="Etkin Değil ve Yetersiz",1))))</f>
        <v>0</v>
      </c>
      <c r="O5" s="11">
        <f t="shared" ref="O5:O44" si="8">K5*N5</f>
        <v>0</v>
      </c>
      <c r="P5" s="27" t="str">
        <f t="shared" ref="P5:P44" si="9">IF(O5=0,"",IF(O5&lt;3,"ÇOK DÜŞÜK",IF(O5&lt;6,"DÜŞÜK",IF(O5&lt;10,"ORTA",IF(O5&lt;17," YÜKSEK",IF(O5&lt;26,"ÇOK YÜKSEK"))))))</f>
        <v/>
      </c>
    </row>
    <row r="6" spans="2:17" s="3" customFormat="1" ht="57" customHeight="1" x14ac:dyDescent="0.2">
      <c r="B6" s="10">
        <v>3</v>
      </c>
      <c r="C6" s="315"/>
      <c r="D6" s="254"/>
      <c r="E6" s="263"/>
      <c r="F6" s="201"/>
      <c r="G6" s="256"/>
      <c r="H6" s="257"/>
      <c r="I6" s="114"/>
      <c r="J6" s="35"/>
      <c r="K6" s="8">
        <f t="shared" si="5"/>
        <v>0</v>
      </c>
      <c r="L6" s="27" t="str">
        <f t="shared" si="6"/>
        <v/>
      </c>
      <c r="M6" s="9" t="s">
        <v>8</v>
      </c>
      <c r="N6" s="12" t="b">
        <f t="shared" si="7"/>
        <v>0</v>
      </c>
      <c r="O6" s="11">
        <f t="shared" si="8"/>
        <v>0</v>
      </c>
      <c r="P6" s="27" t="str">
        <f t="shared" si="9"/>
        <v/>
      </c>
    </row>
    <row r="7" spans="2:17" s="3" customFormat="1" ht="57" customHeight="1" x14ac:dyDescent="0.2">
      <c r="B7" s="10">
        <v>4</v>
      </c>
      <c r="C7" s="315"/>
      <c r="D7" s="254"/>
      <c r="E7" s="263"/>
      <c r="F7" s="201"/>
      <c r="G7" s="256"/>
      <c r="H7" s="257"/>
      <c r="I7" s="114"/>
      <c r="J7" s="35"/>
      <c r="K7" s="8">
        <f t="shared" si="5"/>
        <v>0</v>
      </c>
      <c r="L7" s="27" t="str">
        <f t="shared" si="6"/>
        <v/>
      </c>
      <c r="M7" s="9" t="s">
        <v>8</v>
      </c>
      <c r="N7" s="12" t="b">
        <f t="shared" si="7"/>
        <v>0</v>
      </c>
      <c r="O7" s="11">
        <f t="shared" si="8"/>
        <v>0</v>
      </c>
      <c r="P7" s="27" t="str">
        <f t="shared" si="9"/>
        <v/>
      </c>
    </row>
    <row r="8" spans="2:17" s="3" customFormat="1" ht="57" customHeight="1" x14ac:dyDescent="0.2">
      <c r="B8" s="10">
        <v>5</v>
      </c>
      <c r="C8" s="315"/>
      <c r="D8" s="254"/>
      <c r="E8" s="263"/>
      <c r="F8" s="201"/>
      <c r="G8" s="258"/>
      <c r="H8" s="257"/>
      <c r="I8" s="114"/>
      <c r="J8" s="35"/>
      <c r="K8" s="8">
        <f t="shared" si="5"/>
        <v>0</v>
      </c>
      <c r="L8" s="27" t="str">
        <f t="shared" si="6"/>
        <v/>
      </c>
      <c r="M8" s="9" t="s">
        <v>8</v>
      </c>
      <c r="N8" s="12" t="b">
        <f t="shared" si="7"/>
        <v>0</v>
      </c>
      <c r="O8" s="11">
        <f t="shared" si="8"/>
        <v>0</v>
      </c>
      <c r="P8" s="27" t="str">
        <f t="shared" si="9"/>
        <v/>
      </c>
    </row>
    <row r="9" spans="2:17" s="3" customFormat="1" ht="57" customHeight="1" x14ac:dyDescent="0.2">
      <c r="B9" s="10">
        <v>6</v>
      </c>
      <c r="C9" s="315"/>
      <c r="D9" s="254"/>
      <c r="E9" s="263"/>
      <c r="F9" s="201"/>
      <c r="G9" s="258"/>
      <c r="H9" s="257"/>
      <c r="I9" s="114"/>
      <c r="J9" s="35"/>
      <c r="K9" s="8">
        <f t="shared" si="5"/>
        <v>0</v>
      </c>
      <c r="L9" s="27" t="str">
        <f t="shared" si="6"/>
        <v/>
      </c>
      <c r="M9" s="9" t="s">
        <v>8</v>
      </c>
      <c r="N9" s="12" t="b">
        <f t="shared" si="7"/>
        <v>0</v>
      </c>
      <c r="O9" s="11">
        <f t="shared" si="8"/>
        <v>0</v>
      </c>
      <c r="P9" s="27" t="str">
        <f t="shared" si="9"/>
        <v/>
      </c>
    </row>
    <row r="10" spans="2:17" s="3" customFormat="1" ht="57" customHeight="1" x14ac:dyDescent="0.2">
      <c r="B10" s="10">
        <v>7</v>
      </c>
      <c r="C10" s="315"/>
      <c r="D10" s="254"/>
      <c r="E10" s="255"/>
      <c r="F10" s="201"/>
      <c r="G10" s="267"/>
      <c r="H10" s="259"/>
      <c r="I10" s="114"/>
      <c r="J10" s="35"/>
      <c r="K10" s="8">
        <f t="shared" si="5"/>
        <v>0</v>
      </c>
      <c r="L10" s="27" t="str">
        <f t="shared" si="6"/>
        <v/>
      </c>
      <c r="M10" s="9" t="s">
        <v>8</v>
      </c>
      <c r="N10" s="12" t="b">
        <f t="shared" si="7"/>
        <v>0</v>
      </c>
      <c r="O10" s="11">
        <f t="shared" si="8"/>
        <v>0</v>
      </c>
      <c r="P10" s="27" t="str">
        <f t="shared" si="9"/>
        <v/>
      </c>
    </row>
    <row r="11" spans="2:17" s="3" customFormat="1" ht="57" customHeight="1" x14ac:dyDescent="0.2">
      <c r="B11" s="10">
        <v>8</v>
      </c>
      <c r="C11" s="315"/>
      <c r="D11" s="254"/>
      <c r="E11" s="255"/>
      <c r="F11" s="201"/>
      <c r="G11" s="267"/>
      <c r="H11" s="260"/>
      <c r="I11" s="114"/>
      <c r="J11" s="35"/>
      <c r="K11" s="8">
        <f t="shared" si="5"/>
        <v>0</v>
      </c>
      <c r="L11" s="27" t="str">
        <f t="shared" si="6"/>
        <v/>
      </c>
      <c r="M11" s="9" t="s">
        <v>8</v>
      </c>
      <c r="N11" s="12" t="b">
        <f t="shared" si="7"/>
        <v>0</v>
      </c>
      <c r="O11" s="11">
        <f t="shared" si="8"/>
        <v>0</v>
      </c>
      <c r="P11" s="27" t="str">
        <f t="shared" si="9"/>
        <v/>
      </c>
    </row>
    <row r="12" spans="2:17" s="3" customFormat="1" ht="57" customHeight="1" x14ac:dyDescent="0.2">
      <c r="B12" s="10">
        <v>9</v>
      </c>
      <c r="C12" s="315"/>
      <c r="D12" s="254"/>
      <c r="E12" s="357"/>
      <c r="F12" s="201"/>
      <c r="G12" s="268"/>
      <c r="H12" s="259"/>
      <c r="I12" s="114"/>
      <c r="J12" s="35"/>
      <c r="K12" s="8">
        <f t="shared" si="5"/>
        <v>0</v>
      </c>
      <c r="L12" s="27" t="str">
        <f t="shared" si="6"/>
        <v/>
      </c>
      <c r="M12" s="9" t="s">
        <v>8</v>
      </c>
      <c r="N12" s="12" t="b">
        <f t="shared" si="7"/>
        <v>0</v>
      </c>
      <c r="O12" s="11">
        <f t="shared" si="8"/>
        <v>0</v>
      </c>
      <c r="P12" s="27" t="str">
        <f t="shared" si="9"/>
        <v/>
      </c>
    </row>
    <row r="13" spans="2:17" s="3" customFormat="1" ht="57" customHeight="1" x14ac:dyDescent="0.2">
      <c r="B13" s="10">
        <v>10</v>
      </c>
      <c r="C13" s="315"/>
      <c r="D13" s="254"/>
      <c r="E13" s="357"/>
      <c r="F13" s="201"/>
      <c r="G13" s="268"/>
      <c r="H13" s="259"/>
      <c r="I13" s="181"/>
      <c r="J13" s="35"/>
      <c r="K13" s="8">
        <f t="shared" si="5"/>
        <v>0</v>
      </c>
      <c r="L13" s="27" t="str">
        <f t="shared" si="6"/>
        <v/>
      </c>
      <c r="M13" s="9" t="s">
        <v>8</v>
      </c>
      <c r="N13" s="12" t="b">
        <f t="shared" si="7"/>
        <v>0</v>
      </c>
      <c r="O13" s="11">
        <f t="shared" si="8"/>
        <v>0</v>
      </c>
      <c r="P13" s="27" t="str">
        <f t="shared" si="9"/>
        <v/>
      </c>
    </row>
    <row r="14" spans="2:17" s="3" customFormat="1" ht="57" customHeight="1" x14ac:dyDescent="0.25">
      <c r="B14" s="10">
        <v>11</v>
      </c>
      <c r="C14" s="315"/>
      <c r="D14" s="254"/>
      <c r="E14" s="357"/>
      <c r="F14" s="201"/>
      <c r="G14" s="268"/>
      <c r="H14" s="269"/>
      <c r="I14" s="181"/>
      <c r="J14" s="35"/>
      <c r="K14" s="8">
        <f t="shared" si="5"/>
        <v>0</v>
      </c>
      <c r="L14" s="27" t="str">
        <f t="shared" si="6"/>
        <v/>
      </c>
      <c r="M14" s="9" t="s">
        <v>8</v>
      </c>
      <c r="N14" s="12" t="b">
        <f t="shared" si="7"/>
        <v>0</v>
      </c>
      <c r="O14" s="11">
        <f t="shared" si="8"/>
        <v>0</v>
      </c>
      <c r="P14" s="27" t="str">
        <f t="shared" si="9"/>
        <v/>
      </c>
    </row>
    <row r="15" spans="2:17" s="3" customFormat="1" ht="57" customHeight="1" x14ac:dyDescent="0.2">
      <c r="B15" s="10">
        <v>12</v>
      </c>
      <c r="C15" s="315"/>
      <c r="D15" s="254"/>
      <c r="E15" s="357"/>
      <c r="F15" s="201"/>
      <c r="G15" s="268"/>
      <c r="H15" s="257"/>
      <c r="I15" s="181"/>
      <c r="J15" s="35"/>
      <c r="K15" s="8">
        <f t="shared" si="5"/>
        <v>0</v>
      </c>
      <c r="L15" s="27" t="str">
        <f t="shared" si="6"/>
        <v/>
      </c>
      <c r="M15" s="9" t="s">
        <v>8</v>
      </c>
      <c r="N15" s="12" t="b">
        <f t="shared" si="7"/>
        <v>0</v>
      </c>
      <c r="O15" s="11">
        <f t="shared" si="8"/>
        <v>0</v>
      </c>
      <c r="P15" s="27" t="str">
        <f t="shared" si="9"/>
        <v/>
      </c>
    </row>
    <row r="16" spans="2:17" s="3" customFormat="1" ht="57" customHeight="1" x14ac:dyDescent="0.2">
      <c r="B16" s="10">
        <v>13</v>
      </c>
      <c r="C16" s="315"/>
      <c r="D16" s="254"/>
      <c r="E16" s="357"/>
      <c r="F16" s="201"/>
      <c r="G16" s="268"/>
      <c r="H16" s="257"/>
      <c r="I16" s="114"/>
      <c r="J16" s="35"/>
      <c r="K16" s="8">
        <f t="shared" si="5"/>
        <v>0</v>
      </c>
      <c r="L16" s="27" t="str">
        <f t="shared" si="6"/>
        <v/>
      </c>
      <c r="M16" s="9" t="s">
        <v>8</v>
      </c>
      <c r="N16" s="12" t="b">
        <f t="shared" si="7"/>
        <v>0</v>
      </c>
      <c r="O16" s="11">
        <f t="shared" si="8"/>
        <v>0</v>
      </c>
      <c r="P16" s="27" t="str">
        <f t="shared" si="9"/>
        <v/>
      </c>
    </row>
    <row r="17" spans="2:16" s="3" customFormat="1" ht="57" customHeight="1" x14ac:dyDescent="0.2">
      <c r="B17" s="10">
        <v>14</v>
      </c>
      <c r="C17" s="315"/>
      <c r="D17" s="254"/>
      <c r="E17" s="357"/>
      <c r="F17" s="201"/>
      <c r="G17" s="257"/>
      <c r="H17" s="257"/>
      <c r="I17" s="114"/>
      <c r="J17" s="35"/>
      <c r="K17" s="8">
        <f t="shared" si="5"/>
        <v>0</v>
      </c>
      <c r="L17" s="27" t="str">
        <f t="shared" si="6"/>
        <v/>
      </c>
      <c r="M17" s="9" t="s">
        <v>8</v>
      </c>
      <c r="N17" s="12" t="b">
        <f t="shared" si="7"/>
        <v>0</v>
      </c>
      <c r="O17" s="11">
        <f t="shared" si="8"/>
        <v>0</v>
      </c>
      <c r="P17" s="27" t="str">
        <f t="shared" si="9"/>
        <v/>
      </c>
    </row>
    <row r="18" spans="2:16" s="3" customFormat="1" ht="57" customHeight="1" x14ac:dyDescent="0.2">
      <c r="B18" s="10">
        <v>15</v>
      </c>
      <c r="C18" s="315"/>
      <c r="D18" s="254"/>
      <c r="E18" s="255"/>
      <c r="F18" s="201"/>
      <c r="G18" s="256"/>
      <c r="H18" s="257"/>
      <c r="I18" s="114"/>
      <c r="J18" s="35"/>
      <c r="K18" s="8">
        <f t="shared" si="5"/>
        <v>0</v>
      </c>
      <c r="L18" s="27" t="str">
        <f t="shared" si="6"/>
        <v/>
      </c>
      <c r="M18" s="9" t="s">
        <v>8</v>
      </c>
      <c r="N18" s="12" t="b">
        <f t="shared" si="7"/>
        <v>0</v>
      </c>
      <c r="O18" s="11">
        <f t="shared" si="8"/>
        <v>0</v>
      </c>
      <c r="P18" s="27" t="str">
        <f t="shared" si="9"/>
        <v/>
      </c>
    </row>
    <row r="19" spans="2:16" s="3" customFormat="1" ht="57" hidden="1" customHeight="1" x14ac:dyDescent="0.25">
      <c r="B19" s="10">
        <v>16</v>
      </c>
      <c r="C19" s="70"/>
      <c r="D19" s="70"/>
      <c r="E19" s="41"/>
      <c r="F19" s="7"/>
      <c r="G19" s="74"/>
      <c r="H19" s="75"/>
      <c r="I19" s="114"/>
      <c r="J19" s="35"/>
      <c r="K19" s="8">
        <f t="shared" si="5"/>
        <v>0</v>
      </c>
      <c r="L19" s="27" t="str">
        <f t="shared" si="6"/>
        <v/>
      </c>
      <c r="M19" s="9" t="s">
        <v>8</v>
      </c>
      <c r="N19" s="12" t="b">
        <f t="shared" si="7"/>
        <v>0</v>
      </c>
      <c r="O19" s="11">
        <f t="shared" si="8"/>
        <v>0</v>
      </c>
      <c r="P19" s="27" t="str">
        <f t="shared" si="9"/>
        <v/>
      </c>
    </row>
    <row r="20" spans="2:16" s="3" customFormat="1" ht="57" hidden="1" customHeight="1" x14ac:dyDescent="0.25">
      <c r="B20" s="10">
        <v>17</v>
      </c>
      <c r="C20" s="70"/>
      <c r="D20" s="70"/>
      <c r="E20" s="41"/>
      <c r="F20" s="7"/>
      <c r="G20" s="74"/>
      <c r="H20" s="75"/>
      <c r="I20" s="114"/>
      <c r="J20" s="35"/>
      <c r="K20" s="8">
        <f t="shared" si="5"/>
        <v>0</v>
      </c>
      <c r="L20" s="27" t="str">
        <f t="shared" si="6"/>
        <v/>
      </c>
      <c r="M20" s="9" t="s">
        <v>8</v>
      </c>
      <c r="N20" s="12" t="b">
        <f t="shared" si="7"/>
        <v>0</v>
      </c>
      <c r="O20" s="11">
        <f t="shared" si="8"/>
        <v>0</v>
      </c>
      <c r="P20" s="27" t="str">
        <f t="shared" si="9"/>
        <v/>
      </c>
    </row>
    <row r="21" spans="2:16" s="3" customFormat="1" ht="57" hidden="1" customHeight="1" x14ac:dyDescent="0.25">
      <c r="B21" s="10">
        <v>18</v>
      </c>
      <c r="C21" s="70"/>
      <c r="D21" s="70"/>
      <c r="E21" s="41"/>
      <c r="F21" s="7"/>
      <c r="G21" s="74"/>
      <c r="H21" s="75"/>
      <c r="I21" s="114"/>
      <c r="J21" s="35"/>
      <c r="K21" s="8">
        <f t="shared" si="5"/>
        <v>0</v>
      </c>
      <c r="L21" s="27" t="str">
        <f t="shared" si="6"/>
        <v/>
      </c>
      <c r="M21" s="9" t="s">
        <v>8</v>
      </c>
      <c r="N21" s="12" t="b">
        <f t="shared" si="7"/>
        <v>0</v>
      </c>
      <c r="O21" s="11">
        <f t="shared" si="8"/>
        <v>0</v>
      </c>
      <c r="P21" s="27" t="str">
        <f t="shared" si="9"/>
        <v/>
      </c>
    </row>
    <row r="22" spans="2:16" s="3" customFormat="1" ht="57" hidden="1" customHeight="1" x14ac:dyDescent="0.25">
      <c r="B22" s="10">
        <v>19</v>
      </c>
      <c r="C22" s="70"/>
      <c r="D22" s="70"/>
      <c r="E22" s="41"/>
      <c r="F22" s="7"/>
      <c r="G22" s="74"/>
      <c r="H22" s="75"/>
      <c r="I22" s="114"/>
      <c r="J22" s="35"/>
      <c r="K22" s="8">
        <f t="shared" si="5"/>
        <v>0</v>
      </c>
      <c r="L22" s="27" t="str">
        <f t="shared" si="6"/>
        <v/>
      </c>
      <c r="M22" s="9" t="s">
        <v>8</v>
      </c>
      <c r="N22" s="12" t="b">
        <f t="shared" si="7"/>
        <v>0</v>
      </c>
      <c r="O22" s="11">
        <f t="shared" si="8"/>
        <v>0</v>
      </c>
      <c r="P22" s="27" t="str">
        <f t="shared" si="9"/>
        <v/>
      </c>
    </row>
    <row r="23" spans="2:16" s="3" customFormat="1" ht="57" hidden="1" customHeight="1" x14ac:dyDescent="0.25">
      <c r="B23" s="10">
        <v>20</v>
      </c>
      <c r="C23" s="70"/>
      <c r="D23" s="70"/>
      <c r="E23" s="41"/>
      <c r="F23" s="7"/>
      <c r="G23" s="74"/>
      <c r="H23" s="116"/>
      <c r="I23" s="114"/>
      <c r="J23" s="35"/>
      <c r="K23" s="8">
        <f t="shared" si="5"/>
        <v>0</v>
      </c>
      <c r="L23" s="27" t="str">
        <f t="shared" si="6"/>
        <v/>
      </c>
      <c r="M23" s="9" t="s">
        <v>8</v>
      </c>
      <c r="N23" s="12" t="b">
        <f t="shared" si="7"/>
        <v>0</v>
      </c>
      <c r="O23" s="11">
        <f t="shared" si="8"/>
        <v>0</v>
      </c>
      <c r="P23" s="27" t="str">
        <f t="shared" si="9"/>
        <v/>
      </c>
    </row>
    <row r="24" spans="2:16" s="3" customFormat="1" ht="57" hidden="1" customHeight="1" x14ac:dyDescent="0.25">
      <c r="B24" s="10">
        <v>21</v>
      </c>
      <c r="C24" s="70"/>
      <c r="D24" s="70"/>
      <c r="E24" s="41"/>
      <c r="F24" s="7"/>
      <c r="G24" s="74"/>
      <c r="H24" s="116"/>
      <c r="I24" s="114"/>
      <c r="J24" s="35"/>
      <c r="K24" s="8">
        <f t="shared" si="5"/>
        <v>0</v>
      </c>
      <c r="L24" s="27" t="str">
        <f t="shared" si="6"/>
        <v/>
      </c>
      <c r="M24" s="9" t="s">
        <v>8</v>
      </c>
      <c r="N24" s="12" t="b">
        <f t="shared" si="7"/>
        <v>0</v>
      </c>
      <c r="O24" s="11">
        <f t="shared" si="8"/>
        <v>0</v>
      </c>
      <c r="P24" s="27" t="str">
        <f t="shared" si="9"/>
        <v/>
      </c>
    </row>
    <row r="25" spans="2:16" s="3" customFormat="1" ht="57" hidden="1" customHeight="1" x14ac:dyDescent="0.25">
      <c r="B25" s="10">
        <v>22</v>
      </c>
      <c r="C25" s="70"/>
      <c r="D25" s="70"/>
      <c r="E25" s="41"/>
      <c r="F25" s="7"/>
      <c r="G25" s="74"/>
      <c r="H25" s="75"/>
      <c r="I25" s="114"/>
      <c r="J25" s="35"/>
      <c r="K25" s="8">
        <f t="shared" si="5"/>
        <v>0</v>
      </c>
      <c r="L25" s="27" t="str">
        <f t="shared" si="6"/>
        <v/>
      </c>
      <c r="M25" s="9" t="s">
        <v>8</v>
      </c>
      <c r="N25" s="12" t="b">
        <f t="shared" si="7"/>
        <v>0</v>
      </c>
      <c r="O25" s="11">
        <f t="shared" si="8"/>
        <v>0</v>
      </c>
      <c r="P25" s="27" t="str">
        <f t="shared" si="9"/>
        <v/>
      </c>
    </row>
    <row r="26" spans="2:16" s="3" customFormat="1" ht="57" hidden="1" customHeight="1" x14ac:dyDescent="0.25">
      <c r="B26" s="10">
        <v>23</v>
      </c>
      <c r="C26" s="70"/>
      <c r="D26" s="70"/>
      <c r="E26" s="41"/>
      <c r="F26" s="7"/>
      <c r="G26" s="74"/>
      <c r="H26" s="75"/>
      <c r="I26" s="114"/>
      <c r="J26" s="35"/>
      <c r="K26" s="8">
        <f t="shared" si="5"/>
        <v>0</v>
      </c>
      <c r="L26" s="27" t="str">
        <f t="shared" si="6"/>
        <v/>
      </c>
      <c r="M26" s="9" t="s">
        <v>8</v>
      </c>
      <c r="N26" s="12" t="b">
        <f t="shared" si="7"/>
        <v>0</v>
      </c>
      <c r="O26" s="11">
        <f t="shared" si="8"/>
        <v>0</v>
      </c>
      <c r="P26" s="27" t="str">
        <f t="shared" si="9"/>
        <v/>
      </c>
    </row>
    <row r="27" spans="2:16" s="3" customFormat="1" ht="57" hidden="1" customHeight="1" x14ac:dyDescent="0.25">
      <c r="B27" s="10">
        <v>24</v>
      </c>
      <c r="C27" s="70"/>
      <c r="D27" s="70"/>
      <c r="E27" s="41"/>
      <c r="F27" s="7"/>
      <c r="G27" s="74"/>
      <c r="H27" s="75"/>
      <c r="I27" s="114"/>
      <c r="J27" s="35"/>
      <c r="K27" s="8">
        <f t="shared" si="5"/>
        <v>0</v>
      </c>
      <c r="L27" s="27" t="str">
        <f t="shared" si="6"/>
        <v/>
      </c>
      <c r="M27" s="9" t="s">
        <v>8</v>
      </c>
      <c r="N27" s="12" t="b">
        <f t="shared" si="7"/>
        <v>0</v>
      </c>
      <c r="O27" s="11">
        <f t="shared" si="8"/>
        <v>0</v>
      </c>
      <c r="P27" s="27" t="str">
        <f t="shared" si="9"/>
        <v/>
      </c>
    </row>
    <row r="28" spans="2:16" s="3" customFormat="1" ht="57" hidden="1" customHeight="1" x14ac:dyDescent="0.25">
      <c r="B28" s="10">
        <v>25</v>
      </c>
      <c r="C28" s="70"/>
      <c r="D28" s="70"/>
      <c r="E28" s="41"/>
      <c r="F28" s="7"/>
      <c r="G28" s="74"/>
      <c r="H28" s="75"/>
      <c r="I28" s="114"/>
      <c r="J28" s="35"/>
      <c r="K28" s="8">
        <f t="shared" si="5"/>
        <v>0</v>
      </c>
      <c r="L28" s="27" t="str">
        <f t="shared" si="6"/>
        <v/>
      </c>
      <c r="M28" s="9" t="s">
        <v>8</v>
      </c>
      <c r="N28" s="12" t="b">
        <f t="shared" si="7"/>
        <v>0</v>
      </c>
      <c r="O28" s="11">
        <f t="shared" si="8"/>
        <v>0</v>
      </c>
      <c r="P28" s="27" t="str">
        <f t="shared" si="9"/>
        <v/>
      </c>
    </row>
    <row r="29" spans="2:16" s="3" customFormat="1" ht="57" hidden="1" customHeight="1" x14ac:dyDescent="0.25">
      <c r="B29" s="10">
        <v>26</v>
      </c>
      <c r="C29" s="70"/>
      <c r="D29" s="70"/>
      <c r="E29" s="41"/>
      <c r="F29" s="7"/>
      <c r="G29" s="74"/>
      <c r="H29" s="75"/>
      <c r="I29" s="114"/>
      <c r="J29" s="35"/>
      <c r="K29" s="8">
        <f t="shared" si="5"/>
        <v>0</v>
      </c>
      <c r="L29" s="27" t="str">
        <f t="shared" si="6"/>
        <v/>
      </c>
      <c r="M29" s="9" t="s">
        <v>8</v>
      </c>
      <c r="N29" s="12" t="b">
        <f t="shared" si="7"/>
        <v>0</v>
      </c>
      <c r="O29" s="11">
        <f t="shared" si="8"/>
        <v>0</v>
      </c>
      <c r="P29" s="27" t="str">
        <f t="shared" si="9"/>
        <v/>
      </c>
    </row>
    <row r="30" spans="2:16" s="3" customFormat="1" ht="57" hidden="1" customHeight="1" x14ac:dyDescent="0.25">
      <c r="B30" s="10">
        <v>27</v>
      </c>
      <c r="C30" s="70"/>
      <c r="D30" s="70"/>
      <c r="E30" s="41"/>
      <c r="F30" s="7"/>
      <c r="G30" s="74"/>
      <c r="H30" s="75"/>
      <c r="I30" s="114"/>
      <c r="J30" s="35"/>
      <c r="K30" s="8">
        <f t="shared" si="5"/>
        <v>0</v>
      </c>
      <c r="L30" s="27" t="str">
        <f t="shared" si="6"/>
        <v/>
      </c>
      <c r="M30" s="9" t="s">
        <v>8</v>
      </c>
      <c r="N30" s="12" t="b">
        <f t="shared" si="7"/>
        <v>0</v>
      </c>
      <c r="O30" s="11">
        <f t="shared" si="8"/>
        <v>0</v>
      </c>
      <c r="P30" s="27" t="str">
        <f t="shared" si="9"/>
        <v/>
      </c>
    </row>
    <row r="31" spans="2:16" s="3" customFormat="1" ht="57" hidden="1" customHeight="1" x14ac:dyDescent="0.25">
      <c r="B31" s="10">
        <v>28</v>
      </c>
      <c r="C31" s="70"/>
      <c r="D31" s="70"/>
      <c r="E31" s="41"/>
      <c r="F31" s="7"/>
      <c r="G31" s="74"/>
      <c r="H31" s="75"/>
      <c r="I31" s="114"/>
      <c r="J31" s="35"/>
      <c r="K31" s="8">
        <f t="shared" si="5"/>
        <v>0</v>
      </c>
      <c r="L31" s="27" t="str">
        <f t="shared" si="6"/>
        <v/>
      </c>
      <c r="M31" s="9" t="s">
        <v>8</v>
      </c>
      <c r="N31" s="12" t="b">
        <f t="shared" si="7"/>
        <v>0</v>
      </c>
      <c r="O31" s="11">
        <f t="shared" si="8"/>
        <v>0</v>
      </c>
      <c r="P31" s="27" t="str">
        <f t="shared" si="9"/>
        <v/>
      </c>
    </row>
    <row r="32" spans="2:16" s="3" customFormat="1" ht="57" hidden="1" customHeight="1" x14ac:dyDescent="0.25">
      <c r="B32" s="10">
        <v>29</v>
      </c>
      <c r="C32" s="70"/>
      <c r="D32" s="70"/>
      <c r="E32" s="41"/>
      <c r="F32" s="7"/>
      <c r="G32" s="74"/>
      <c r="H32" s="75"/>
      <c r="I32" s="114"/>
      <c r="J32" s="35"/>
      <c r="K32" s="8">
        <f t="shared" si="5"/>
        <v>0</v>
      </c>
      <c r="L32" s="27" t="str">
        <f t="shared" si="6"/>
        <v/>
      </c>
      <c r="M32" s="9" t="s">
        <v>8</v>
      </c>
      <c r="N32" s="12" t="b">
        <f t="shared" si="7"/>
        <v>0</v>
      </c>
      <c r="O32" s="11">
        <f t="shared" si="8"/>
        <v>0</v>
      </c>
      <c r="P32" s="27" t="str">
        <f t="shared" si="9"/>
        <v/>
      </c>
    </row>
    <row r="33" spans="1:17" s="3" customFormat="1" ht="57" hidden="1" customHeight="1" x14ac:dyDescent="0.25">
      <c r="B33" s="10">
        <v>30</v>
      </c>
      <c r="C33" s="70"/>
      <c r="D33" s="70"/>
      <c r="E33" s="41"/>
      <c r="F33" s="7"/>
      <c r="G33" s="74"/>
      <c r="H33" s="75"/>
      <c r="I33" s="114"/>
      <c r="J33" s="35"/>
      <c r="K33" s="8">
        <f t="shared" si="5"/>
        <v>0</v>
      </c>
      <c r="L33" s="27" t="str">
        <f t="shared" si="6"/>
        <v/>
      </c>
      <c r="M33" s="9" t="s">
        <v>8</v>
      </c>
      <c r="N33" s="12" t="b">
        <f t="shared" si="7"/>
        <v>0</v>
      </c>
      <c r="O33" s="11">
        <f t="shared" si="8"/>
        <v>0</v>
      </c>
      <c r="P33" s="27" t="str">
        <f t="shared" si="9"/>
        <v/>
      </c>
    </row>
    <row r="34" spans="1:17" s="3" customFormat="1" ht="57" hidden="1" customHeight="1" x14ac:dyDescent="0.25">
      <c r="B34" s="10">
        <v>31</v>
      </c>
      <c r="C34" s="70"/>
      <c r="D34" s="70"/>
      <c r="E34" s="41"/>
      <c r="F34" s="7"/>
      <c r="G34" s="74"/>
      <c r="H34" s="115"/>
      <c r="I34" s="114"/>
      <c r="J34" s="35"/>
      <c r="K34" s="8">
        <f t="shared" si="5"/>
        <v>0</v>
      </c>
      <c r="L34" s="27" t="str">
        <f t="shared" si="6"/>
        <v/>
      </c>
      <c r="M34" s="9" t="s">
        <v>8</v>
      </c>
      <c r="N34" s="12" t="b">
        <f t="shared" si="7"/>
        <v>0</v>
      </c>
      <c r="O34" s="11">
        <f t="shared" si="8"/>
        <v>0</v>
      </c>
      <c r="P34" s="27" t="str">
        <f t="shared" si="9"/>
        <v/>
      </c>
    </row>
    <row r="35" spans="1:17" s="3" customFormat="1" ht="57" hidden="1" customHeight="1" x14ac:dyDescent="0.25">
      <c r="A35" s="1"/>
      <c r="B35" s="10">
        <v>32</v>
      </c>
      <c r="C35" s="70"/>
      <c r="D35" s="70"/>
      <c r="E35" s="41"/>
      <c r="F35" s="7"/>
      <c r="G35" s="74"/>
      <c r="H35" s="75"/>
      <c r="I35" s="114"/>
      <c r="J35" s="35"/>
      <c r="K35" s="8">
        <f t="shared" si="5"/>
        <v>0</v>
      </c>
      <c r="L35" s="27" t="str">
        <f t="shared" si="6"/>
        <v/>
      </c>
      <c r="M35" s="9" t="s">
        <v>8</v>
      </c>
      <c r="N35" s="12" t="b">
        <f t="shared" si="7"/>
        <v>0</v>
      </c>
      <c r="O35" s="11">
        <f t="shared" si="8"/>
        <v>0</v>
      </c>
      <c r="P35" s="27" t="str">
        <f t="shared" si="9"/>
        <v/>
      </c>
    </row>
    <row r="36" spans="1:17" s="3" customFormat="1" ht="57" hidden="1" customHeight="1" x14ac:dyDescent="0.25">
      <c r="B36" s="10">
        <v>33</v>
      </c>
      <c r="C36" s="70"/>
      <c r="D36" s="70"/>
      <c r="E36" s="41"/>
      <c r="F36" s="7"/>
      <c r="G36" s="74"/>
      <c r="H36" s="75"/>
      <c r="I36" s="114"/>
      <c r="J36" s="35"/>
      <c r="K36" s="8">
        <f t="shared" si="5"/>
        <v>0</v>
      </c>
      <c r="L36" s="27" t="str">
        <f t="shared" si="6"/>
        <v/>
      </c>
      <c r="M36" s="9" t="s">
        <v>8</v>
      </c>
      <c r="N36" s="12" t="b">
        <f t="shared" si="7"/>
        <v>0</v>
      </c>
      <c r="O36" s="11">
        <f t="shared" si="8"/>
        <v>0</v>
      </c>
      <c r="P36" s="27" t="str">
        <f t="shared" si="9"/>
        <v/>
      </c>
    </row>
    <row r="37" spans="1:17" s="3" customFormat="1" ht="57" hidden="1" customHeight="1" x14ac:dyDescent="0.25">
      <c r="A37" s="1"/>
      <c r="B37" s="10">
        <v>34</v>
      </c>
      <c r="C37" s="70"/>
      <c r="D37" s="70"/>
      <c r="E37" s="41"/>
      <c r="F37" s="7"/>
      <c r="G37" s="74"/>
      <c r="H37" s="115"/>
      <c r="I37" s="114"/>
      <c r="J37" s="35"/>
      <c r="K37" s="8">
        <f t="shared" si="5"/>
        <v>0</v>
      </c>
      <c r="L37" s="27" t="str">
        <f t="shared" si="6"/>
        <v/>
      </c>
      <c r="M37" s="9" t="s">
        <v>8</v>
      </c>
      <c r="N37" s="12" t="b">
        <f t="shared" si="7"/>
        <v>0</v>
      </c>
      <c r="O37" s="11">
        <f t="shared" si="8"/>
        <v>0</v>
      </c>
      <c r="P37" s="27" t="str">
        <f t="shared" si="9"/>
        <v/>
      </c>
    </row>
    <row r="38" spans="1:17" s="3" customFormat="1" ht="57" hidden="1" customHeight="1" x14ac:dyDescent="0.25">
      <c r="A38" s="1"/>
      <c r="B38" s="10">
        <v>35</v>
      </c>
      <c r="C38" s="70"/>
      <c r="D38" s="70"/>
      <c r="E38" s="41"/>
      <c r="F38" s="7"/>
      <c r="G38" s="74"/>
      <c r="H38" s="117"/>
      <c r="I38" s="114"/>
      <c r="J38" s="35"/>
      <c r="K38" s="8">
        <f t="shared" si="5"/>
        <v>0</v>
      </c>
      <c r="L38" s="27" t="str">
        <f t="shared" si="6"/>
        <v/>
      </c>
      <c r="M38" s="9" t="s">
        <v>8</v>
      </c>
      <c r="N38" s="12" t="b">
        <f t="shared" si="7"/>
        <v>0</v>
      </c>
      <c r="O38" s="11">
        <f t="shared" si="8"/>
        <v>0</v>
      </c>
      <c r="P38" s="27" t="str">
        <f t="shared" si="9"/>
        <v/>
      </c>
    </row>
    <row r="39" spans="1:17" s="3" customFormat="1" ht="57" hidden="1" customHeight="1" x14ac:dyDescent="0.25">
      <c r="A39" s="1"/>
      <c r="B39" s="10">
        <v>36</v>
      </c>
      <c r="C39" s="70"/>
      <c r="D39" s="70"/>
      <c r="E39" s="41"/>
      <c r="F39" s="7"/>
      <c r="G39" s="74"/>
      <c r="H39" s="117"/>
      <c r="I39" s="114"/>
      <c r="J39" s="35"/>
      <c r="K39" s="8">
        <f t="shared" si="5"/>
        <v>0</v>
      </c>
      <c r="L39" s="27" t="str">
        <f t="shared" si="6"/>
        <v/>
      </c>
      <c r="M39" s="9" t="s">
        <v>8</v>
      </c>
      <c r="N39" s="12" t="b">
        <f t="shared" si="7"/>
        <v>0</v>
      </c>
      <c r="O39" s="11">
        <f t="shared" si="8"/>
        <v>0</v>
      </c>
      <c r="P39" s="27" t="str">
        <f t="shared" si="9"/>
        <v/>
      </c>
    </row>
    <row r="40" spans="1:17" ht="57" hidden="1" customHeight="1" x14ac:dyDescent="0.25">
      <c r="A40" s="3"/>
      <c r="B40" s="10">
        <v>37</v>
      </c>
      <c r="C40" s="70"/>
      <c r="D40" s="70"/>
      <c r="E40" s="41"/>
      <c r="F40" s="7"/>
      <c r="G40" s="74"/>
      <c r="H40" s="115"/>
      <c r="I40" s="114"/>
      <c r="J40" s="35"/>
      <c r="K40" s="8">
        <f t="shared" si="5"/>
        <v>0</v>
      </c>
      <c r="L40" s="27" t="str">
        <f t="shared" si="6"/>
        <v/>
      </c>
      <c r="M40" s="9" t="s">
        <v>8</v>
      </c>
      <c r="N40" s="12" t="b">
        <f t="shared" si="7"/>
        <v>0</v>
      </c>
      <c r="O40" s="11">
        <f t="shared" si="8"/>
        <v>0</v>
      </c>
      <c r="P40" s="27" t="str">
        <f t="shared" si="9"/>
        <v/>
      </c>
      <c r="Q40" s="3"/>
    </row>
    <row r="41" spans="1:17" ht="57" hidden="1" customHeight="1" x14ac:dyDescent="0.25">
      <c r="B41" s="10">
        <v>38</v>
      </c>
      <c r="C41" s="70"/>
      <c r="D41" s="70"/>
      <c r="E41" s="41"/>
      <c r="F41" s="7"/>
      <c r="G41" s="74"/>
      <c r="H41" s="115"/>
      <c r="I41" s="114"/>
      <c r="J41" s="35"/>
      <c r="K41" s="8">
        <f t="shared" si="5"/>
        <v>0</v>
      </c>
      <c r="L41" s="27" t="str">
        <f t="shared" si="6"/>
        <v/>
      </c>
      <c r="M41" s="9" t="s">
        <v>8</v>
      </c>
      <c r="N41" s="12" t="b">
        <f t="shared" si="7"/>
        <v>0</v>
      </c>
      <c r="O41" s="11">
        <f t="shared" si="8"/>
        <v>0</v>
      </c>
      <c r="P41" s="27" t="str">
        <f t="shared" si="9"/>
        <v/>
      </c>
      <c r="Q41" s="3"/>
    </row>
    <row r="42" spans="1:17" ht="57" hidden="1" customHeight="1" x14ac:dyDescent="0.25">
      <c r="B42" s="10">
        <v>39</v>
      </c>
      <c r="C42" s="70"/>
      <c r="D42" s="70"/>
      <c r="E42" s="41"/>
      <c r="F42" s="7"/>
      <c r="G42" s="74"/>
      <c r="H42" s="117"/>
      <c r="I42" s="114"/>
      <c r="J42" s="35"/>
      <c r="K42" s="8">
        <f t="shared" si="5"/>
        <v>0</v>
      </c>
      <c r="L42" s="27" t="str">
        <f t="shared" si="6"/>
        <v/>
      </c>
      <c r="M42" s="9" t="s">
        <v>8</v>
      </c>
      <c r="N42" s="12" t="b">
        <f t="shared" si="7"/>
        <v>0</v>
      </c>
      <c r="O42" s="11">
        <f t="shared" si="8"/>
        <v>0</v>
      </c>
      <c r="P42" s="27" t="str">
        <f t="shared" si="9"/>
        <v/>
      </c>
      <c r="Q42" s="3"/>
    </row>
    <row r="43" spans="1:17" ht="57" hidden="1" customHeight="1" x14ac:dyDescent="0.25">
      <c r="A43" s="3"/>
      <c r="B43" s="10">
        <v>40</v>
      </c>
      <c r="C43" s="70"/>
      <c r="D43" s="70"/>
      <c r="E43" s="41"/>
      <c r="F43" s="7"/>
      <c r="G43" s="74"/>
      <c r="H43" s="117"/>
      <c r="I43" s="114"/>
      <c r="J43" s="35"/>
      <c r="K43" s="8">
        <f t="shared" si="5"/>
        <v>0</v>
      </c>
      <c r="L43" s="27" t="str">
        <f t="shared" si="6"/>
        <v/>
      </c>
      <c r="M43" s="9" t="s">
        <v>8</v>
      </c>
      <c r="N43" s="12" t="b">
        <f t="shared" si="7"/>
        <v>0</v>
      </c>
      <c r="O43" s="11">
        <f t="shared" si="8"/>
        <v>0</v>
      </c>
      <c r="P43" s="27" t="str">
        <f t="shared" si="9"/>
        <v/>
      </c>
      <c r="Q43" s="3"/>
    </row>
    <row r="44" spans="1:17" ht="57" hidden="1" customHeight="1" x14ac:dyDescent="0.25">
      <c r="A44" s="3"/>
      <c r="B44" s="10">
        <v>41</v>
      </c>
      <c r="C44" s="70"/>
      <c r="D44" s="70"/>
      <c r="E44" s="41"/>
      <c r="F44" s="7"/>
      <c r="G44" s="74"/>
      <c r="H44" s="117"/>
      <c r="I44" s="114"/>
      <c r="J44" s="35"/>
      <c r="K44" s="8">
        <f t="shared" si="5"/>
        <v>0</v>
      </c>
      <c r="L44" s="27" t="str">
        <f t="shared" si="6"/>
        <v/>
      </c>
      <c r="M44" s="9" t="s">
        <v>8</v>
      </c>
      <c r="N44" s="12" t="b">
        <f t="shared" si="7"/>
        <v>0</v>
      </c>
      <c r="O44" s="11">
        <f t="shared" si="8"/>
        <v>0</v>
      </c>
      <c r="P44" s="27" t="str">
        <f t="shared" si="9"/>
        <v/>
      </c>
      <c r="Q44" s="3"/>
    </row>
    <row r="45" spans="1:17" ht="76.150000000000006" customHeight="1" x14ac:dyDescent="0.2">
      <c r="I45" s="33"/>
      <c r="J45" s="33"/>
      <c r="K45" s="33"/>
      <c r="L45" s="33"/>
      <c r="M45" s="34"/>
      <c r="O45" s="33"/>
      <c r="P45" s="33"/>
    </row>
  </sheetData>
  <sheetProtection sheet="1" objects="1" scenarios="1"/>
  <mergeCells count="2">
    <mergeCell ref="B1:Q1"/>
    <mergeCell ref="B2:P2"/>
  </mergeCells>
  <phoneticPr fontId="21" type="noConversion"/>
  <conditionalFormatting sqref="L4:L44">
    <cfRule type="containsText" dxfId="105" priority="7" operator="containsText" text="&quot;--&quot;">
      <formula>NOT(ISERROR(SEARCH("""--""",L4)))</formula>
    </cfRule>
    <cfRule type="containsText" dxfId="104" priority="8" operator="containsText" text="ÇOK YÜKSEK">
      <formula>NOT(ISERROR(SEARCH("ÇOK YÜKSEK",L4)))</formula>
    </cfRule>
    <cfRule type="containsText" dxfId="103" priority="9" operator="containsText" text="YÜKSEK">
      <formula>NOT(ISERROR(SEARCH("YÜKSEK",L4)))</formula>
    </cfRule>
    <cfRule type="containsText" dxfId="102" priority="10" operator="containsText" text="ORTA">
      <formula>NOT(ISERROR(SEARCH("ORTA",L4)))</formula>
    </cfRule>
    <cfRule type="beginsWith" dxfId="101" priority="11" operator="beginsWith" text="DÜŞÜK">
      <formula>LEFT(L4,LEN("DÜŞÜK"))="DÜŞÜK"</formula>
    </cfRule>
    <cfRule type="containsText" dxfId="100" priority="12" operator="containsText" text="ÇOK DÜŞ">
      <formula>NOT(ISERROR(SEARCH("ÇOK DÜŞ",L4)))</formula>
    </cfRule>
  </conditionalFormatting>
  <conditionalFormatting sqref="M4:M44">
    <cfRule type="containsText" dxfId="99" priority="13" operator="containsText" text="Yetersiz">
      <formula>NOT(ISERROR(SEARCH("Yetersiz",M4)))</formula>
    </cfRule>
    <cfRule type="containsText" dxfId="98" priority="14" operator="containsText" text="Etkin">
      <formula>NOT(ISERROR(SEARCH("Etkin",M4)))</formula>
    </cfRule>
    <cfRule type="containsText" dxfId="97" priority="15" operator="containsText" text="Gelişmeye">
      <formula>NOT(ISERROR(SEARCH("Gelişmeye",M4)))</formula>
    </cfRule>
    <cfRule type="containsText" dxfId="96" priority="16" operator="containsText" text="Zayıf">
      <formula>NOT(ISERROR(SEARCH("Zayıf",M4)))</formula>
    </cfRule>
  </conditionalFormatting>
  <conditionalFormatting sqref="P4:P44">
    <cfRule type="containsText" dxfId="95" priority="1" operator="containsText" text="&quot;--&quot;">
      <formula>NOT(ISERROR(SEARCH("""--""",P4)))</formula>
    </cfRule>
    <cfRule type="containsText" dxfId="94" priority="2" operator="containsText" text="ÇOK YÜKSEK">
      <formula>NOT(ISERROR(SEARCH("ÇOK YÜKSEK",P4)))</formula>
    </cfRule>
    <cfRule type="containsText" dxfId="93" priority="3" operator="containsText" text="YÜKSEK">
      <formula>NOT(ISERROR(SEARCH("YÜKSEK",P4)))</formula>
    </cfRule>
    <cfRule type="containsText" dxfId="92" priority="4" operator="containsText" text="ORTA">
      <formula>NOT(ISERROR(SEARCH("ORTA",P4)))</formula>
    </cfRule>
    <cfRule type="beginsWith" dxfId="91" priority="5" operator="beginsWith" text="DÜŞÜK">
      <formula>LEFT(P4,LEN("DÜŞÜK"))="DÜŞÜK"</formula>
    </cfRule>
    <cfRule type="containsText" dxfId="90" priority="6" operator="containsText" text="ÇOK DÜŞ">
      <formula>NOT(ISERROR(SEARCH("ÇOK DÜŞ",P4)))</formula>
    </cfRule>
  </conditionalFormatting>
  <dataValidations count="2">
    <dataValidation type="list" allowBlank="1" showInputMessage="1" showErrorMessage="1" sqref="M4:M44" xr:uid="{00000000-0002-0000-0200-000000000000}">
      <formula1>"Etkin Değil ve Yetersiz, Zayıf, Gelişmeye Açık, Etkin ve Yeterli, Seçiniz, --"</formula1>
    </dataValidation>
    <dataValidation type="list" allowBlank="1" showInputMessage="1" showErrorMessage="1" sqref="I4:J44" xr:uid="{00000000-0002-0000-0200-000001000000}">
      <formula1>"1, 2, 3, 4, 5, --"</formula1>
    </dataValidation>
  </dataValidations>
  <printOptions horizontalCentered="1" verticalCentered="1"/>
  <pageMargins left="0.51181102362204722" right="0.31496062992125984" top="0.51" bottom="0.42" header="0.25" footer="0.27"/>
  <pageSetup paperSize="9" scale="30" fitToHeight="0" orientation="portrait" r:id="rId1"/>
  <headerFooter alignWithMargins="0">
    <oddFooter>&amp;C&amp;14&amp;P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E9BB-B95E-49D3-A588-8CFB554EF42A}">
  <sheetPr>
    <pageSetUpPr fitToPage="1"/>
  </sheetPr>
  <dimension ref="A1:P45"/>
  <sheetViews>
    <sheetView showGridLines="0" zoomScale="55" zoomScaleNormal="55" workbookViewId="0">
      <pane xSplit="1" ySplit="3" topLeftCell="B5" activePane="bottomRight" state="frozen"/>
      <selection pane="topRight" activeCell="B1" sqref="B1"/>
      <selection pane="bottomLeft" activeCell="A5" sqref="A5"/>
      <selection pane="bottomRight" activeCell="E57" sqref="E57"/>
    </sheetView>
  </sheetViews>
  <sheetFormatPr defaultColWidth="8.85546875" defaultRowHeight="30.6" customHeight="1" x14ac:dyDescent="0.2"/>
  <cols>
    <col min="1" max="1" width="3.85546875" style="42" customWidth="1"/>
    <col min="2" max="2" width="11" style="42" bestFit="1" customWidth="1"/>
    <col min="3" max="3" width="8.7109375" style="62" customWidth="1"/>
    <col min="4" max="4" width="18.28515625" style="62" customWidth="1"/>
    <col min="5" max="5" width="21.7109375" style="62" customWidth="1"/>
    <col min="6" max="6" width="15.7109375" style="62" bestFit="1" customWidth="1"/>
    <col min="7" max="7" width="83.42578125" style="42" customWidth="1"/>
    <col min="8" max="11" width="18.28515625" style="42" customWidth="1"/>
    <col min="12" max="12" width="34.28515625" style="42" customWidth="1"/>
    <col min="13" max="13" width="33.140625" style="42" customWidth="1"/>
    <col min="14" max="15" width="20.7109375" style="42" customWidth="1"/>
    <col min="16" max="16" width="5.140625" style="62" customWidth="1"/>
    <col min="17" max="16384" width="8.85546875" style="42"/>
  </cols>
  <sheetData>
    <row r="1" spans="2:16" ht="30" customHeight="1" thickBot="1" x14ac:dyDescent="0.25">
      <c r="B1" s="381" t="s">
        <v>5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</row>
    <row r="2" spans="2:16" ht="34.15" customHeight="1" thickBot="1" x14ac:dyDescent="0.25">
      <c r="B2" s="382" t="s">
        <v>28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4"/>
      <c r="P2" s="43"/>
    </row>
    <row r="3" spans="2:16" s="44" customFormat="1" ht="46.5" customHeight="1" thickBot="1" x14ac:dyDescent="0.25">
      <c r="B3" s="45" t="s">
        <v>2</v>
      </c>
      <c r="C3" s="46" t="s">
        <v>0</v>
      </c>
      <c r="D3" s="46" t="s">
        <v>1</v>
      </c>
      <c r="E3" s="46" t="s">
        <v>3</v>
      </c>
      <c r="F3" s="46" t="s">
        <v>4</v>
      </c>
      <c r="G3" s="47" t="s">
        <v>9</v>
      </c>
      <c r="H3" s="48" t="s">
        <v>26</v>
      </c>
      <c r="I3" s="49" t="s">
        <v>27</v>
      </c>
      <c r="J3" s="45" t="s">
        <v>15</v>
      </c>
      <c r="K3" s="50" t="s">
        <v>16</v>
      </c>
      <c r="L3" s="45" t="s">
        <v>25</v>
      </c>
      <c r="M3" s="50" t="s">
        <v>17</v>
      </c>
      <c r="N3" s="45" t="s">
        <v>23</v>
      </c>
      <c r="O3" s="50" t="s">
        <v>24</v>
      </c>
    </row>
    <row r="4" spans="2:16" s="51" customFormat="1" ht="66.75" customHeight="1" x14ac:dyDescent="0.2">
      <c r="B4" s="52">
        <v>1</v>
      </c>
      <c r="C4" s="53">
        <f>'RD Bireysel'!C4</f>
        <v>0</v>
      </c>
      <c r="D4" s="54">
        <f>'RD Bireysel'!D4</f>
        <v>0</v>
      </c>
      <c r="E4" s="316">
        <f>'RD Bireysel'!E4</f>
        <v>0</v>
      </c>
      <c r="F4" s="317">
        <f>'RD Bireysel'!F4</f>
        <v>0</v>
      </c>
      <c r="G4" s="55">
        <f>'RD Bireysel'!G4</f>
        <v>0</v>
      </c>
      <c r="H4" s="56" t="e">
        <f>'Kat Değ'!AZ5</f>
        <v>#DIV/0!</v>
      </c>
      <c r="I4" s="57" t="e">
        <f>'Kat Değ'!AZ50</f>
        <v>#DIV/0!</v>
      </c>
      <c r="J4" s="58" t="e">
        <f t="shared" ref="J4" si="0">H4*I4</f>
        <v>#DIV/0!</v>
      </c>
      <c r="K4" s="59" t="e">
        <f t="shared" ref="K4:K44" si="1">IF(J4&lt;3,"ÇOK DÜŞÜK",IF(J4&lt;6,"DÜŞÜK",IF(J4&lt;10,"ORTA",IF(J4&lt;17," YÜKSEK",IF(J4&lt;26,"ÇOK YÜKSEK")))))</f>
        <v>#DIV/0!</v>
      </c>
      <c r="L4" s="76" t="s">
        <v>86</v>
      </c>
      <c r="M4" s="60">
        <f t="shared" ref="M4:M44" si="2">IF(L4="Etkin ve Yeterli",0.1,IF(L4="Zayıf",0.8, IF(L4="Gelişmeye Açık", 0.4, IF(L4="Etkin Değil ve Yetersiz",1))))</f>
        <v>0.4</v>
      </c>
      <c r="N4" s="61" t="e">
        <f t="shared" ref="N4" si="3">J4*M4</f>
        <v>#DIV/0!</v>
      </c>
      <c r="O4" s="59" t="e">
        <f t="shared" ref="O4:O44" si="4">IF(N4&lt;3,"ÇOK DÜŞÜK",IF(N4&lt;6,"DÜŞÜK",IF(N4&lt;10,"ORTA",IF(N4&lt;17," YÜKSEK",IF(N4&lt;26,"ÇOK YÜKSEK")))))</f>
        <v>#DIV/0!</v>
      </c>
    </row>
    <row r="5" spans="2:16" s="51" customFormat="1" ht="66.75" customHeight="1" x14ac:dyDescent="0.2">
      <c r="B5" s="52">
        <v>2</v>
      </c>
      <c r="C5" s="53">
        <f>'RD Bireysel'!C5</f>
        <v>0</v>
      </c>
      <c r="D5" s="54">
        <f>'RD Bireysel'!D5</f>
        <v>0</v>
      </c>
      <c r="E5" s="316">
        <f>'RD Bireysel'!E5</f>
        <v>0</v>
      </c>
      <c r="F5" s="317">
        <f>'RD Bireysel'!F5</f>
        <v>0</v>
      </c>
      <c r="G5" s="55">
        <f>'RD Bireysel'!G5</f>
        <v>0</v>
      </c>
      <c r="H5" s="56" t="e">
        <f>'Kat Değ'!AZ6</f>
        <v>#DIV/0!</v>
      </c>
      <c r="I5" s="57" t="e">
        <f>'Kat Değ'!AZ51</f>
        <v>#DIV/0!</v>
      </c>
      <c r="J5" s="58" t="e">
        <f t="shared" ref="J5:J44" si="5">H5*I5</f>
        <v>#DIV/0!</v>
      </c>
      <c r="K5" s="59" t="e">
        <f t="shared" si="1"/>
        <v>#DIV/0!</v>
      </c>
      <c r="L5" s="76" t="s">
        <v>86</v>
      </c>
      <c r="M5" s="60">
        <f t="shared" si="2"/>
        <v>0.4</v>
      </c>
      <c r="N5" s="61" t="e">
        <f t="shared" ref="N5:N44" si="6">J5*M5</f>
        <v>#DIV/0!</v>
      </c>
      <c r="O5" s="59" t="e">
        <f t="shared" si="4"/>
        <v>#DIV/0!</v>
      </c>
    </row>
    <row r="6" spans="2:16" s="51" customFormat="1" ht="66.75" customHeight="1" x14ac:dyDescent="0.2">
      <c r="B6" s="52">
        <v>3</v>
      </c>
      <c r="C6" s="53">
        <f>'RD Bireysel'!C6</f>
        <v>0</v>
      </c>
      <c r="D6" s="54">
        <f>'RD Bireysel'!D6</f>
        <v>0</v>
      </c>
      <c r="E6" s="316">
        <f>'RD Bireysel'!E6</f>
        <v>0</v>
      </c>
      <c r="F6" s="317">
        <f>'RD Bireysel'!F6</f>
        <v>0</v>
      </c>
      <c r="G6" s="55">
        <f>'RD Bireysel'!G6</f>
        <v>0</v>
      </c>
      <c r="H6" s="56" t="e">
        <f>'Kat Değ'!AZ7</f>
        <v>#DIV/0!</v>
      </c>
      <c r="I6" s="57" t="e">
        <f>'Kat Değ'!AZ52</f>
        <v>#DIV/0!</v>
      </c>
      <c r="J6" s="58" t="e">
        <f t="shared" si="5"/>
        <v>#DIV/0!</v>
      </c>
      <c r="K6" s="59" t="e">
        <f t="shared" si="1"/>
        <v>#DIV/0!</v>
      </c>
      <c r="L6" s="76" t="s">
        <v>86</v>
      </c>
      <c r="M6" s="60">
        <f t="shared" si="2"/>
        <v>0.4</v>
      </c>
      <c r="N6" s="61" t="e">
        <f t="shared" si="6"/>
        <v>#DIV/0!</v>
      </c>
      <c r="O6" s="59" t="e">
        <f t="shared" si="4"/>
        <v>#DIV/0!</v>
      </c>
    </row>
    <row r="7" spans="2:16" s="51" customFormat="1" ht="66.75" customHeight="1" x14ac:dyDescent="0.2">
      <c r="B7" s="52">
        <v>4</v>
      </c>
      <c r="C7" s="53">
        <f>'RD Bireysel'!C7</f>
        <v>0</v>
      </c>
      <c r="D7" s="54">
        <f>'RD Bireysel'!D7</f>
        <v>0</v>
      </c>
      <c r="E7" s="316">
        <f>'RD Bireysel'!E7</f>
        <v>0</v>
      </c>
      <c r="F7" s="317">
        <f>'RD Bireysel'!F7</f>
        <v>0</v>
      </c>
      <c r="G7" s="55">
        <f>'RD Bireysel'!G7</f>
        <v>0</v>
      </c>
      <c r="H7" s="56" t="e">
        <f>'Kat Değ'!AZ8</f>
        <v>#DIV/0!</v>
      </c>
      <c r="I7" s="57" t="e">
        <f>'Kat Değ'!AZ53</f>
        <v>#DIV/0!</v>
      </c>
      <c r="J7" s="58" t="e">
        <f t="shared" si="5"/>
        <v>#DIV/0!</v>
      </c>
      <c r="K7" s="59" t="e">
        <f t="shared" si="1"/>
        <v>#DIV/0!</v>
      </c>
      <c r="L7" s="76" t="s">
        <v>86</v>
      </c>
      <c r="M7" s="60">
        <f t="shared" si="2"/>
        <v>0.4</v>
      </c>
      <c r="N7" s="61" t="e">
        <f t="shared" si="6"/>
        <v>#DIV/0!</v>
      </c>
      <c r="O7" s="59" t="e">
        <f t="shared" si="4"/>
        <v>#DIV/0!</v>
      </c>
    </row>
    <row r="8" spans="2:16" s="51" customFormat="1" ht="66.75" customHeight="1" x14ac:dyDescent="0.2">
      <c r="B8" s="52">
        <v>5</v>
      </c>
      <c r="C8" s="53">
        <f>'RD Bireysel'!C8</f>
        <v>0</v>
      </c>
      <c r="D8" s="54">
        <f>'RD Bireysel'!D8</f>
        <v>0</v>
      </c>
      <c r="E8" s="316">
        <f>'RD Bireysel'!E8</f>
        <v>0</v>
      </c>
      <c r="F8" s="317">
        <f>'RD Bireysel'!F8</f>
        <v>0</v>
      </c>
      <c r="G8" s="55">
        <f>'RD Bireysel'!G8</f>
        <v>0</v>
      </c>
      <c r="H8" s="56" t="e">
        <f>'Kat Değ'!AZ9</f>
        <v>#DIV/0!</v>
      </c>
      <c r="I8" s="57" t="e">
        <f>'Kat Değ'!AZ54</f>
        <v>#DIV/0!</v>
      </c>
      <c r="J8" s="58" t="e">
        <f t="shared" si="5"/>
        <v>#DIV/0!</v>
      </c>
      <c r="K8" s="59" t="e">
        <f t="shared" si="1"/>
        <v>#DIV/0!</v>
      </c>
      <c r="L8" s="76" t="s">
        <v>87</v>
      </c>
      <c r="M8" s="60">
        <f t="shared" si="2"/>
        <v>0.1</v>
      </c>
      <c r="N8" s="61" t="e">
        <f t="shared" si="6"/>
        <v>#DIV/0!</v>
      </c>
      <c r="O8" s="59" t="e">
        <f t="shared" si="4"/>
        <v>#DIV/0!</v>
      </c>
    </row>
    <row r="9" spans="2:16" s="51" customFormat="1" ht="66.75" customHeight="1" x14ac:dyDescent="0.2">
      <c r="B9" s="52">
        <v>6</v>
      </c>
      <c r="C9" s="53">
        <f>'RD Bireysel'!C9</f>
        <v>0</v>
      </c>
      <c r="D9" s="54">
        <f>'RD Bireysel'!D9</f>
        <v>0</v>
      </c>
      <c r="E9" s="316">
        <f>'RD Bireysel'!E9</f>
        <v>0</v>
      </c>
      <c r="F9" s="317">
        <f>'RD Bireysel'!F9</f>
        <v>0</v>
      </c>
      <c r="G9" s="55">
        <f>'RD Bireysel'!G9</f>
        <v>0</v>
      </c>
      <c r="H9" s="56" t="e">
        <f>'Kat Değ'!AZ10</f>
        <v>#DIV/0!</v>
      </c>
      <c r="I9" s="57" t="e">
        <f>'Kat Değ'!AZ55</f>
        <v>#DIV/0!</v>
      </c>
      <c r="J9" s="58" t="e">
        <f t="shared" si="5"/>
        <v>#DIV/0!</v>
      </c>
      <c r="K9" s="59" t="e">
        <f t="shared" si="1"/>
        <v>#DIV/0!</v>
      </c>
      <c r="L9" s="76" t="s">
        <v>86</v>
      </c>
      <c r="M9" s="60">
        <f t="shared" si="2"/>
        <v>0.4</v>
      </c>
      <c r="N9" s="61" t="e">
        <f t="shared" si="6"/>
        <v>#DIV/0!</v>
      </c>
      <c r="O9" s="59" t="e">
        <f t="shared" si="4"/>
        <v>#DIV/0!</v>
      </c>
    </row>
    <row r="10" spans="2:16" s="51" customFormat="1" ht="66.75" customHeight="1" x14ac:dyDescent="0.2">
      <c r="B10" s="52">
        <v>7</v>
      </c>
      <c r="C10" s="53">
        <f>'RD Bireysel'!C10</f>
        <v>0</v>
      </c>
      <c r="D10" s="54">
        <f>'RD Bireysel'!D10</f>
        <v>0</v>
      </c>
      <c r="E10" s="316">
        <f>'RD Bireysel'!E10</f>
        <v>0</v>
      </c>
      <c r="F10" s="317">
        <f>'RD Bireysel'!F10</f>
        <v>0</v>
      </c>
      <c r="G10" s="55">
        <f>'RD Bireysel'!G10</f>
        <v>0</v>
      </c>
      <c r="H10" s="56" t="e">
        <f>'Kat Değ'!AZ11</f>
        <v>#DIV/0!</v>
      </c>
      <c r="I10" s="57" t="e">
        <f>'Kat Değ'!AZ56</f>
        <v>#DIV/0!</v>
      </c>
      <c r="J10" s="58" t="e">
        <f t="shared" si="5"/>
        <v>#DIV/0!</v>
      </c>
      <c r="K10" s="59" t="e">
        <f t="shared" si="1"/>
        <v>#DIV/0!</v>
      </c>
      <c r="L10" s="76" t="s">
        <v>87</v>
      </c>
      <c r="M10" s="60">
        <f t="shared" si="2"/>
        <v>0.1</v>
      </c>
      <c r="N10" s="61" t="e">
        <f t="shared" si="6"/>
        <v>#DIV/0!</v>
      </c>
      <c r="O10" s="59" t="e">
        <f t="shared" si="4"/>
        <v>#DIV/0!</v>
      </c>
    </row>
    <row r="11" spans="2:16" s="51" customFormat="1" ht="66.75" customHeight="1" x14ac:dyDescent="0.2">
      <c r="B11" s="52">
        <v>8</v>
      </c>
      <c r="C11" s="53">
        <f>'RD Bireysel'!C11</f>
        <v>0</v>
      </c>
      <c r="D11" s="54">
        <f>'RD Bireysel'!D11</f>
        <v>0</v>
      </c>
      <c r="E11" s="316">
        <f>'RD Bireysel'!E11</f>
        <v>0</v>
      </c>
      <c r="F11" s="317">
        <f>'RD Bireysel'!F11</f>
        <v>0</v>
      </c>
      <c r="G11" s="55">
        <f>'RD Bireysel'!G11</f>
        <v>0</v>
      </c>
      <c r="H11" s="56" t="e">
        <f>'Kat Değ'!AZ12</f>
        <v>#DIV/0!</v>
      </c>
      <c r="I11" s="57" t="e">
        <f>'Kat Değ'!AZ57</f>
        <v>#DIV/0!</v>
      </c>
      <c r="J11" s="58" t="e">
        <f t="shared" si="5"/>
        <v>#DIV/0!</v>
      </c>
      <c r="K11" s="59" t="e">
        <f t="shared" si="1"/>
        <v>#DIV/0!</v>
      </c>
      <c r="L11" s="76" t="s">
        <v>87</v>
      </c>
      <c r="M11" s="60">
        <f t="shared" si="2"/>
        <v>0.1</v>
      </c>
      <c r="N11" s="61" t="e">
        <f t="shared" si="6"/>
        <v>#DIV/0!</v>
      </c>
      <c r="O11" s="59" t="e">
        <f t="shared" si="4"/>
        <v>#DIV/0!</v>
      </c>
    </row>
    <row r="12" spans="2:16" s="51" customFormat="1" ht="66.75" customHeight="1" x14ac:dyDescent="0.2">
      <c r="B12" s="52">
        <v>9</v>
      </c>
      <c r="C12" s="53">
        <f>'RD Bireysel'!C12</f>
        <v>0</v>
      </c>
      <c r="D12" s="54">
        <f>'RD Bireysel'!D12</f>
        <v>0</v>
      </c>
      <c r="E12" s="316">
        <f>'RD Bireysel'!E12</f>
        <v>0</v>
      </c>
      <c r="F12" s="317">
        <f>'RD Bireysel'!F12</f>
        <v>0</v>
      </c>
      <c r="G12" s="55">
        <f>'RD Bireysel'!G12</f>
        <v>0</v>
      </c>
      <c r="H12" s="56" t="e">
        <f>'Kat Değ'!AZ13</f>
        <v>#DIV/0!</v>
      </c>
      <c r="I12" s="57" t="e">
        <f>'Kat Değ'!AZ58</f>
        <v>#DIV/0!</v>
      </c>
      <c r="J12" s="58" t="e">
        <f t="shared" si="5"/>
        <v>#DIV/0!</v>
      </c>
      <c r="K12" s="59" t="e">
        <f t="shared" si="1"/>
        <v>#DIV/0!</v>
      </c>
      <c r="L12" s="76" t="s">
        <v>86</v>
      </c>
      <c r="M12" s="60">
        <f t="shared" si="2"/>
        <v>0.4</v>
      </c>
      <c r="N12" s="61" t="e">
        <f t="shared" si="6"/>
        <v>#DIV/0!</v>
      </c>
      <c r="O12" s="59" t="e">
        <f t="shared" si="4"/>
        <v>#DIV/0!</v>
      </c>
    </row>
    <row r="13" spans="2:16" s="51" customFormat="1" ht="66.75" customHeight="1" x14ac:dyDescent="0.2">
      <c r="B13" s="52">
        <v>10</v>
      </c>
      <c r="C13" s="53">
        <f>'RD Bireysel'!C13</f>
        <v>0</v>
      </c>
      <c r="D13" s="54">
        <f>'RD Bireysel'!D13</f>
        <v>0</v>
      </c>
      <c r="E13" s="316">
        <f>'RD Bireysel'!E13</f>
        <v>0</v>
      </c>
      <c r="F13" s="317">
        <f>'RD Bireysel'!F13</f>
        <v>0</v>
      </c>
      <c r="G13" s="55">
        <f>'RD Bireysel'!G13</f>
        <v>0</v>
      </c>
      <c r="H13" s="56" t="e">
        <f>'Kat Değ'!AZ14</f>
        <v>#DIV/0!</v>
      </c>
      <c r="I13" s="57" t="e">
        <f>'Kat Değ'!AZ59</f>
        <v>#DIV/0!</v>
      </c>
      <c r="J13" s="58" t="e">
        <f t="shared" si="5"/>
        <v>#DIV/0!</v>
      </c>
      <c r="K13" s="59" t="e">
        <f t="shared" si="1"/>
        <v>#DIV/0!</v>
      </c>
      <c r="L13" s="76" t="s">
        <v>86</v>
      </c>
      <c r="M13" s="60">
        <f t="shared" si="2"/>
        <v>0.4</v>
      </c>
      <c r="N13" s="61" t="e">
        <f t="shared" si="6"/>
        <v>#DIV/0!</v>
      </c>
      <c r="O13" s="59" t="e">
        <f t="shared" si="4"/>
        <v>#DIV/0!</v>
      </c>
    </row>
    <row r="14" spans="2:16" s="51" customFormat="1" ht="66.75" customHeight="1" x14ac:dyDescent="0.2">
      <c r="B14" s="52">
        <v>11</v>
      </c>
      <c r="C14" s="53">
        <f>'RD Bireysel'!C14</f>
        <v>0</v>
      </c>
      <c r="D14" s="54">
        <f>'RD Bireysel'!D14</f>
        <v>0</v>
      </c>
      <c r="E14" s="316">
        <f>'RD Bireysel'!E14</f>
        <v>0</v>
      </c>
      <c r="F14" s="317">
        <f>'RD Bireysel'!F14</f>
        <v>0</v>
      </c>
      <c r="G14" s="55">
        <f>'RD Bireysel'!G14</f>
        <v>0</v>
      </c>
      <c r="H14" s="56" t="e">
        <f>'Kat Değ'!AZ15</f>
        <v>#DIV/0!</v>
      </c>
      <c r="I14" s="57" t="e">
        <f>'Kat Değ'!AZ60</f>
        <v>#DIV/0!</v>
      </c>
      <c r="J14" s="58" t="e">
        <f t="shared" si="5"/>
        <v>#DIV/0!</v>
      </c>
      <c r="K14" s="59" t="e">
        <f t="shared" si="1"/>
        <v>#DIV/0!</v>
      </c>
      <c r="L14" s="76" t="s">
        <v>86</v>
      </c>
      <c r="M14" s="60">
        <f t="shared" si="2"/>
        <v>0.4</v>
      </c>
      <c r="N14" s="61" t="e">
        <f t="shared" si="6"/>
        <v>#DIV/0!</v>
      </c>
      <c r="O14" s="59" t="e">
        <f t="shared" si="4"/>
        <v>#DIV/0!</v>
      </c>
    </row>
    <row r="15" spans="2:16" s="51" customFormat="1" ht="66.75" customHeight="1" x14ac:dyDescent="0.2">
      <c r="B15" s="52">
        <v>12</v>
      </c>
      <c r="C15" s="53">
        <f>'RD Bireysel'!C15</f>
        <v>0</v>
      </c>
      <c r="D15" s="54">
        <f>'RD Bireysel'!D15</f>
        <v>0</v>
      </c>
      <c r="E15" s="316">
        <f>'RD Bireysel'!E15</f>
        <v>0</v>
      </c>
      <c r="F15" s="317">
        <f>'RD Bireysel'!F15</f>
        <v>0</v>
      </c>
      <c r="G15" s="55">
        <f>'RD Bireysel'!G15</f>
        <v>0</v>
      </c>
      <c r="H15" s="56" t="e">
        <f>'Kat Değ'!AZ16</f>
        <v>#DIV/0!</v>
      </c>
      <c r="I15" s="57" t="e">
        <f>'Kat Değ'!AZ61</f>
        <v>#DIV/0!</v>
      </c>
      <c r="J15" s="58" t="e">
        <f t="shared" si="5"/>
        <v>#DIV/0!</v>
      </c>
      <c r="K15" s="59" t="e">
        <f t="shared" si="1"/>
        <v>#DIV/0!</v>
      </c>
      <c r="L15" s="76" t="s">
        <v>86</v>
      </c>
      <c r="M15" s="60">
        <f t="shared" si="2"/>
        <v>0.4</v>
      </c>
      <c r="N15" s="61" t="e">
        <f t="shared" si="6"/>
        <v>#DIV/0!</v>
      </c>
      <c r="O15" s="59" t="e">
        <f t="shared" si="4"/>
        <v>#DIV/0!</v>
      </c>
    </row>
    <row r="16" spans="2:16" s="51" customFormat="1" ht="66.75" customHeight="1" x14ac:dyDescent="0.2">
      <c r="B16" s="52">
        <v>13</v>
      </c>
      <c r="C16" s="53">
        <f>'RD Bireysel'!C16</f>
        <v>0</v>
      </c>
      <c r="D16" s="54">
        <f>'RD Bireysel'!D16</f>
        <v>0</v>
      </c>
      <c r="E16" s="316">
        <f>'RD Bireysel'!E16</f>
        <v>0</v>
      </c>
      <c r="F16" s="317">
        <f>'RD Bireysel'!F16</f>
        <v>0</v>
      </c>
      <c r="G16" s="55">
        <f>'RD Bireysel'!G16</f>
        <v>0</v>
      </c>
      <c r="H16" s="56" t="e">
        <f>'Kat Değ'!AZ17</f>
        <v>#DIV/0!</v>
      </c>
      <c r="I16" s="57" t="e">
        <f>'Kat Değ'!AZ62</f>
        <v>#DIV/0!</v>
      </c>
      <c r="J16" s="58" t="e">
        <f t="shared" si="5"/>
        <v>#DIV/0!</v>
      </c>
      <c r="K16" s="59" t="e">
        <f t="shared" si="1"/>
        <v>#DIV/0!</v>
      </c>
      <c r="L16" s="76" t="s">
        <v>86</v>
      </c>
      <c r="M16" s="60">
        <f t="shared" si="2"/>
        <v>0.4</v>
      </c>
      <c r="N16" s="61" t="e">
        <f t="shared" si="6"/>
        <v>#DIV/0!</v>
      </c>
      <c r="O16" s="59" t="e">
        <f t="shared" si="4"/>
        <v>#DIV/0!</v>
      </c>
    </row>
    <row r="17" spans="2:15" s="51" customFormat="1" ht="66.75" customHeight="1" x14ac:dyDescent="0.2">
      <c r="B17" s="52">
        <v>14</v>
      </c>
      <c r="C17" s="53">
        <f>'RD Bireysel'!C17</f>
        <v>0</v>
      </c>
      <c r="D17" s="54">
        <f>'RD Bireysel'!D17</f>
        <v>0</v>
      </c>
      <c r="E17" s="316">
        <f>'RD Bireysel'!E17</f>
        <v>0</v>
      </c>
      <c r="F17" s="317">
        <f>'RD Bireysel'!F17</f>
        <v>0</v>
      </c>
      <c r="G17" s="55">
        <f>'RD Bireysel'!G17</f>
        <v>0</v>
      </c>
      <c r="H17" s="56" t="e">
        <f>'Kat Değ'!AZ18</f>
        <v>#DIV/0!</v>
      </c>
      <c r="I17" s="57" t="e">
        <f>'Kat Değ'!AZ63</f>
        <v>#DIV/0!</v>
      </c>
      <c r="J17" s="58" t="e">
        <f t="shared" si="5"/>
        <v>#DIV/0!</v>
      </c>
      <c r="K17" s="59" t="e">
        <f t="shared" si="1"/>
        <v>#DIV/0!</v>
      </c>
      <c r="L17" s="76" t="s">
        <v>88</v>
      </c>
      <c r="M17" s="60">
        <f t="shared" si="2"/>
        <v>0.8</v>
      </c>
      <c r="N17" s="61" t="e">
        <f t="shared" si="6"/>
        <v>#DIV/0!</v>
      </c>
      <c r="O17" s="59" t="e">
        <f t="shared" si="4"/>
        <v>#DIV/0!</v>
      </c>
    </row>
    <row r="18" spans="2:15" s="51" customFormat="1" ht="66.75" customHeight="1" x14ac:dyDescent="0.2">
      <c r="B18" s="52">
        <v>15</v>
      </c>
      <c r="C18" s="53">
        <f>'RD Bireysel'!C18</f>
        <v>0</v>
      </c>
      <c r="D18" s="54">
        <f>'RD Bireysel'!D18</f>
        <v>0</v>
      </c>
      <c r="E18" s="316">
        <f>'RD Bireysel'!E18</f>
        <v>0</v>
      </c>
      <c r="F18" s="317">
        <f>'RD Bireysel'!F18</f>
        <v>0</v>
      </c>
      <c r="G18" s="55">
        <f>'RD Bireysel'!G18</f>
        <v>0</v>
      </c>
      <c r="H18" s="56" t="e">
        <f>'Kat Değ'!AZ19</f>
        <v>#DIV/0!</v>
      </c>
      <c r="I18" s="57" t="e">
        <f>'Kat Değ'!AZ64</f>
        <v>#DIV/0!</v>
      </c>
      <c r="J18" s="58" t="e">
        <f t="shared" si="5"/>
        <v>#DIV/0!</v>
      </c>
      <c r="K18" s="59" t="e">
        <f t="shared" si="1"/>
        <v>#DIV/0!</v>
      </c>
      <c r="L18" s="76" t="s">
        <v>86</v>
      </c>
      <c r="M18" s="60">
        <f t="shared" si="2"/>
        <v>0.4</v>
      </c>
      <c r="N18" s="61" t="e">
        <f t="shared" si="6"/>
        <v>#DIV/0!</v>
      </c>
      <c r="O18" s="59" t="e">
        <f t="shared" si="4"/>
        <v>#DIV/0!</v>
      </c>
    </row>
    <row r="19" spans="2:15" s="51" customFormat="1" ht="66.75" hidden="1" customHeight="1" x14ac:dyDescent="0.2">
      <c r="B19" s="52">
        <v>16</v>
      </c>
      <c r="C19" s="53">
        <f>'RD Bireysel'!C19</f>
        <v>0</v>
      </c>
      <c r="D19" s="54">
        <f>'RD Bireysel'!D19</f>
        <v>0</v>
      </c>
      <c r="E19" s="316">
        <f>'RD Bireysel'!E19</f>
        <v>0</v>
      </c>
      <c r="F19" s="317">
        <f>'RD Bireysel'!F19</f>
        <v>0</v>
      </c>
      <c r="G19" s="55">
        <f>'RD Bireysel'!G19</f>
        <v>0</v>
      </c>
      <c r="H19" s="56" t="e">
        <f>'Kat Değ'!AZ20</f>
        <v>#DIV/0!</v>
      </c>
      <c r="I19" s="57" t="e">
        <f>'Kat Değ'!AZ65</f>
        <v>#DIV/0!</v>
      </c>
      <c r="J19" s="58" t="e">
        <f t="shared" si="5"/>
        <v>#DIV/0!</v>
      </c>
      <c r="K19" s="59" t="e">
        <f t="shared" si="1"/>
        <v>#DIV/0!</v>
      </c>
      <c r="L19" s="76" t="s">
        <v>8</v>
      </c>
      <c r="M19" s="60" t="b">
        <f t="shared" si="2"/>
        <v>0</v>
      </c>
      <c r="N19" s="61" t="e">
        <f t="shared" si="6"/>
        <v>#DIV/0!</v>
      </c>
      <c r="O19" s="59" t="e">
        <f t="shared" si="4"/>
        <v>#DIV/0!</v>
      </c>
    </row>
    <row r="20" spans="2:15" s="51" customFormat="1" ht="58.5" hidden="1" customHeight="1" x14ac:dyDescent="0.2">
      <c r="B20" s="52">
        <v>17</v>
      </c>
      <c r="C20" s="53">
        <f>'RD Bireysel'!C20</f>
        <v>0</v>
      </c>
      <c r="D20" s="54">
        <f>'RD Bireysel'!D20</f>
        <v>0</v>
      </c>
      <c r="E20" s="316">
        <f>'RD Bireysel'!E20</f>
        <v>0</v>
      </c>
      <c r="F20" s="317">
        <f>'RD Bireysel'!F20</f>
        <v>0</v>
      </c>
      <c r="G20" s="55">
        <f>'RD Bireysel'!G20</f>
        <v>0</v>
      </c>
      <c r="H20" s="56" t="e">
        <f>'Kat Değ'!AZ21</f>
        <v>#DIV/0!</v>
      </c>
      <c r="I20" s="57" t="e">
        <f>'Kat Değ'!AZ66</f>
        <v>#DIV/0!</v>
      </c>
      <c r="J20" s="58" t="e">
        <f t="shared" si="5"/>
        <v>#DIV/0!</v>
      </c>
      <c r="K20" s="59" t="e">
        <f t="shared" si="1"/>
        <v>#DIV/0!</v>
      </c>
      <c r="L20" s="76" t="s">
        <v>8</v>
      </c>
      <c r="M20" s="60" t="b">
        <f t="shared" si="2"/>
        <v>0</v>
      </c>
      <c r="N20" s="61" t="e">
        <f t="shared" si="6"/>
        <v>#DIV/0!</v>
      </c>
      <c r="O20" s="59" t="e">
        <f t="shared" si="4"/>
        <v>#DIV/0!</v>
      </c>
    </row>
    <row r="21" spans="2:15" s="51" customFormat="1" ht="58.5" hidden="1" customHeight="1" x14ac:dyDescent="0.2">
      <c r="B21" s="52">
        <v>18</v>
      </c>
      <c r="C21" s="53">
        <f>'RD Bireysel'!C21</f>
        <v>0</v>
      </c>
      <c r="D21" s="54">
        <f>'RD Bireysel'!D21</f>
        <v>0</v>
      </c>
      <c r="E21" s="316">
        <f>'RD Bireysel'!E21</f>
        <v>0</v>
      </c>
      <c r="F21" s="317">
        <f>'RD Bireysel'!F21</f>
        <v>0</v>
      </c>
      <c r="G21" s="55">
        <f>'RD Bireysel'!G21</f>
        <v>0</v>
      </c>
      <c r="H21" s="56" t="e">
        <f>'Kat Değ'!AZ22</f>
        <v>#DIV/0!</v>
      </c>
      <c r="I21" s="57" t="e">
        <f>'Kat Değ'!AZ67</f>
        <v>#DIV/0!</v>
      </c>
      <c r="J21" s="58" t="e">
        <f t="shared" si="5"/>
        <v>#DIV/0!</v>
      </c>
      <c r="K21" s="59" t="e">
        <f t="shared" si="1"/>
        <v>#DIV/0!</v>
      </c>
      <c r="L21" s="76" t="s">
        <v>8</v>
      </c>
      <c r="M21" s="60" t="b">
        <f t="shared" si="2"/>
        <v>0</v>
      </c>
      <c r="N21" s="61" t="e">
        <f t="shared" si="6"/>
        <v>#DIV/0!</v>
      </c>
      <c r="O21" s="59" t="e">
        <f t="shared" si="4"/>
        <v>#DIV/0!</v>
      </c>
    </row>
    <row r="22" spans="2:15" s="51" customFormat="1" ht="58.5" hidden="1" customHeight="1" x14ac:dyDescent="0.2">
      <c r="B22" s="52">
        <v>19</v>
      </c>
      <c r="C22" s="53">
        <f>'RD Bireysel'!C22</f>
        <v>0</v>
      </c>
      <c r="D22" s="54">
        <f>'RD Bireysel'!D22</f>
        <v>0</v>
      </c>
      <c r="E22" s="316">
        <f>'RD Bireysel'!E22</f>
        <v>0</v>
      </c>
      <c r="F22" s="317">
        <f>'RD Bireysel'!F22</f>
        <v>0</v>
      </c>
      <c r="G22" s="55">
        <f>'RD Bireysel'!G22</f>
        <v>0</v>
      </c>
      <c r="H22" s="56" t="e">
        <f>'Kat Değ'!AZ23</f>
        <v>#DIV/0!</v>
      </c>
      <c r="I22" s="57" t="e">
        <f>'Kat Değ'!AZ68</f>
        <v>#DIV/0!</v>
      </c>
      <c r="J22" s="58" t="e">
        <f t="shared" si="5"/>
        <v>#DIV/0!</v>
      </c>
      <c r="K22" s="59" t="e">
        <f t="shared" si="1"/>
        <v>#DIV/0!</v>
      </c>
      <c r="L22" s="76" t="s">
        <v>8</v>
      </c>
      <c r="M22" s="60" t="b">
        <f t="shared" si="2"/>
        <v>0</v>
      </c>
      <c r="N22" s="61" t="e">
        <f t="shared" si="6"/>
        <v>#DIV/0!</v>
      </c>
      <c r="O22" s="59" t="e">
        <f t="shared" si="4"/>
        <v>#DIV/0!</v>
      </c>
    </row>
    <row r="23" spans="2:15" s="51" customFormat="1" ht="58.5" hidden="1" customHeight="1" x14ac:dyDescent="0.2">
      <c r="B23" s="52">
        <v>20</v>
      </c>
      <c r="C23" s="53">
        <f>'RD Bireysel'!C23</f>
        <v>0</v>
      </c>
      <c r="D23" s="54">
        <f>'RD Bireysel'!D23</f>
        <v>0</v>
      </c>
      <c r="E23" s="316">
        <f>'RD Bireysel'!E23</f>
        <v>0</v>
      </c>
      <c r="F23" s="317">
        <f>'RD Bireysel'!F23</f>
        <v>0</v>
      </c>
      <c r="G23" s="55">
        <f>'RD Bireysel'!G23</f>
        <v>0</v>
      </c>
      <c r="H23" s="56" t="e">
        <f>'Kat Değ'!AZ24</f>
        <v>#DIV/0!</v>
      </c>
      <c r="I23" s="57" t="e">
        <f>'Kat Değ'!AZ69</f>
        <v>#DIV/0!</v>
      </c>
      <c r="J23" s="58" t="e">
        <f t="shared" si="5"/>
        <v>#DIV/0!</v>
      </c>
      <c r="K23" s="59" t="e">
        <f t="shared" si="1"/>
        <v>#DIV/0!</v>
      </c>
      <c r="L23" s="76" t="s">
        <v>8</v>
      </c>
      <c r="M23" s="60" t="b">
        <f t="shared" si="2"/>
        <v>0</v>
      </c>
      <c r="N23" s="61" t="e">
        <f t="shared" si="6"/>
        <v>#DIV/0!</v>
      </c>
      <c r="O23" s="59" t="e">
        <f t="shared" si="4"/>
        <v>#DIV/0!</v>
      </c>
    </row>
    <row r="24" spans="2:15" s="51" customFormat="1" ht="58.5" hidden="1" customHeight="1" x14ac:dyDescent="0.2">
      <c r="B24" s="52">
        <v>21</v>
      </c>
      <c r="C24" s="53">
        <f>'RD Bireysel'!C24</f>
        <v>0</v>
      </c>
      <c r="D24" s="54">
        <f>'RD Bireysel'!D24</f>
        <v>0</v>
      </c>
      <c r="E24" s="316">
        <f>'RD Bireysel'!E24</f>
        <v>0</v>
      </c>
      <c r="F24" s="317">
        <f>'RD Bireysel'!F24</f>
        <v>0</v>
      </c>
      <c r="G24" s="55">
        <f>'RD Bireysel'!G24</f>
        <v>0</v>
      </c>
      <c r="H24" s="56" t="e">
        <f>'Kat Değ'!AZ25</f>
        <v>#DIV/0!</v>
      </c>
      <c r="I24" s="57" t="e">
        <f>'Kat Değ'!AZ70</f>
        <v>#DIV/0!</v>
      </c>
      <c r="J24" s="58" t="e">
        <f t="shared" si="5"/>
        <v>#DIV/0!</v>
      </c>
      <c r="K24" s="59" t="e">
        <f t="shared" si="1"/>
        <v>#DIV/0!</v>
      </c>
      <c r="L24" s="76" t="s">
        <v>8</v>
      </c>
      <c r="M24" s="60" t="b">
        <f t="shared" si="2"/>
        <v>0</v>
      </c>
      <c r="N24" s="61" t="e">
        <f t="shared" si="6"/>
        <v>#DIV/0!</v>
      </c>
      <c r="O24" s="59" t="e">
        <f t="shared" si="4"/>
        <v>#DIV/0!</v>
      </c>
    </row>
    <row r="25" spans="2:15" s="51" customFormat="1" ht="58.5" hidden="1" customHeight="1" x14ac:dyDescent="0.2">
      <c r="B25" s="52">
        <v>22</v>
      </c>
      <c r="C25" s="53">
        <f>'RD Bireysel'!C25</f>
        <v>0</v>
      </c>
      <c r="D25" s="54">
        <f>'RD Bireysel'!D25</f>
        <v>0</v>
      </c>
      <c r="E25" s="316">
        <f>'RD Bireysel'!E25</f>
        <v>0</v>
      </c>
      <c r="F25" s="317">
        <f>'RD Bireysel'!F25</f>
        <v>0</v>
      </c>
      <c r="G25" s="55">
        <f>'RD Bireysel'!G25</f>
        <v>0</v>
      </c>
      <c r="H25" s="56" t="e">
        <f>'Kat Değ'!AZ26</f>
        <v>#DIV/0!</v>
      </c>
      <c r="I25" s="57" t="e">
        <f>'Kat Değ'!AZ71</f>
        <v>#DIV/0!</v>
      </c>
      <c r="J25" s="58" t="e">
        <f t="shared" si="5"/>
        <v>#DIV/0!</v>
      </c>
      <c r="K25" s="59" t="e">
        <f t="shared" si="1"/>
        <v>#DIV/0!</v>
      </c>
      <c r="L25" s="76" t="s">
        <v>8</v>
      </c>
      <c r="M25" s="60" t="b">
        <f t="shared" si="2"/>
        <v>0</v>
      </c>
      <c r="N25" s="61" t="e">
        <f t="shared" si="6"/>
        <v>#DIV/0!</v>
      </c>
      <c r="O25" s="59" t="e">
        <f t="shared" si="4"/>
        <v>#DIV/0!</v>
      </c>
    </row>
    <row r="26" spans="2:15" s="51" customFormat="1" ht="58.5" hidden="1" customHeight="1" x14ac:dyDescent="0.2">
      <c r="B26" s="52">
        <v>23</v>
      </c>
      <c r="C26" s="53">
        <f>'RD Bireysel'!C26</f>
        <v>0</v>
      </c>
      <c r="D26" s="54">
        <f>'RD Bireysel'!D26</f>
        <v>0</v>
      </c>
      <c r="E26" s="316">
        <f>'RD Bireysel'!E26</f>
        <v>0</v>
      </c>
      <c r="F26" s="317">
        <f>'RD Bireysel'!F26</f>
        <v>0</v>
      </c>
      <c r="G26" s="55">
        <f>'RD Bireysel'!G26</f>
        <v>0</v>
      </c>
      <c r="H26" s="56" t="e">
        <f>'Kat Değ'!AZ27</f>
        <v>#DIV/0!</v>
      </c>
      <c r="I26" s="57" t="e">
        <f>'Kat Değ'!AZ72</f>
        <v>#DIV/0!</v>
      </c>
      <c r="J26" s="58" t="e">
        <f t="shared" si="5"/>
        <v>#DIV/0!</v>
      </c>
      <c r="K26" s="59" t="e">
        <f t="shared" si="1"/>
        <v>#DIV/0!</v>
      </c>
      <c r="L26" s="76" t="s">
        <v>8</v>
      </c>
      <c r="M26" s="60" t="b">
        <f t="shared" si="2"/>
        <v>0</v>
      </c>
      <c r="N26" s="61" t="e">
        <f t="shared" si="6"/>
        <v>#DIV/0!</v>
      </c>
      <c r="O26" s="59" t="e">
        <f t="shared" si="4"/>
        <v>#DIV/0!</v>
      </c>
    </row>
    <row r="27" spans="2:15" s="51" customFormat="1" ht="58.5" hidden="1" customHeight="1" x14ac:dyDescent="0.2">
      <c r="B27" s="52">
        <v>24</v>
      </c>
      <c r="C27" s="53">
        <f>'RD Bireysel'!C27</f>
        <v>0</v>
      </c>
      <c r="D27" s="54">
        <f>'RD Bireysel'!D27</f>
        <v>0</v>
      </c>
      <c r="E27" s="316">
        <f>'RD Bireysel'!E27</f>
        <v>0</v>
      </c>
      <c r="F27" s="317">
        <f>'RD Bireysel'!F27</f>
        <v>0</v>
      </c>
      <c r="G27" s="55">
        <f>'RD Bireysel'!G27</f>
        <v>0</v>
      </c>
      <c r="H27" s="56" t="e">
        <f>'Kat Değ'!AZ28</f>
        <v>#DIV/0!</v>
      </c>
      <c r="I27" s="57" t="e">
        <f>'Kat Değ'!AZ73</f>
        <v>#DIV/0!</v>
      </c>
      <c r="J27" s="58" t="e">
        <f t="shared" si="5"/>
        <v>#DIV/0!</v>
      </c>
      <c r="K27" s="59" t="e">
        <f t="shared" si="1"/>
        <v>#DIV/0!</v>
      </c>
      <c r="L27" s="76" t="s">
        <v>8</v>
      </c>
      <c r="M27" s="60" t="b">
        <f t="shared" si="2"/>
        <v>0</v>
      </c>
      <c r="N27" s="61" t="e">
        <f t="shared" si="6"/>
        <v>#DIV/0!</v>
      </c>
      <c r="O27" s="59" t="e">
        <f t="shared" si="4"/>
        <v>#DIV/0!</v>
      </c>
    </row>
    <row r="28" spans="2:15" s="51" customFormat="1" ht="58.5" hidden="1" customHeight="1" x14ac:dyDescent="0.2">
      <c r="B28" s="52">
        <v>25</v>
      </c>
      <c r="C28" s="53">
        <f>'RD Bireysel'!C28</f>
        <v>0</v>
      </c>
      <c r="D28" s="54">
        <f>'RD Bireysel'!D28</f>
        <v>0</v>
      </c>
      <c r="E28" s="316">
        <f>'RD Bireysel'!E28</f>
        <v>0</v>
      </c>
      <c r="F28" s="317">
        <f>'RD Bireysel'!F28</f>
        <v>0</v>
      </c>
      <c r="G28" s="55">
        <f>'RD Bireysel'!G28</f>
        <v>0</v>
      </c>
      <c r="H28" s="56" t="e">
        <f>'Kat Değ'!AZ29</f>
        <v>#DIV/0!</v>
      </c>
      <c r="I28" s="57" t="e">
        <f>'Kat Değ'!AZ74</f>
        <v>#DIV/0!</v>
      </c>
      <c r="J28" s="58" t="e">
        <f t="shared" si="5"/>
        <v>#DIV/0!</v>
      </c>
      <c r="K28" s="59" t="e">
        <f t="shared" si="1"/>
        <v>#DIV/0!</v>
      </c>
      <c r="L28" s="76" t="s">
        <v>8</v>
      </c>
      <c r="M28" s="60" t="b">
        <f t="shared" si="2"/>
        <v>0</v>
      </c>
      <c r="N28" s="61" t="e">
        <f t="shared" si="6"/>
        <v>#DIV/0!</v>
      </c>
      <c r="O28" s="59" t="e">
        <f t="shared" si="4"/>
        <v>#DIV/0!</v>
      </c>
    </row>
    <row r="29" spans="2:15" s="51" customFormat="1" ht="58.5" hidden="1" customHeight="1" x14ac:dyDescent="0.2">
      <c r="B29" s="52">
        <v>26</v>
      </c>
      <c r="C29" s="53">
        <f>'RD Bireysel'!C29</f>
        <v>0</v>
      </c>
      <c r="D29" s="54">
        <f>'RD Bireysel'!D29</f>
        <v>0</v>
      </c>
      <c r="E29" s="316">
        <f>'RD Bireysel'!E29</f>
        <v>0</v>
      </c>
      <c r="F29" s="317">
        <f>'RD Bireysel'!F29</f>
        <v>0</v>
      </c>
      <c r="G29" s="55">
        <f>'RD Bireysel'!G29</f>
        <v>0</v>
      </c>
      <c r="H29" s="56" t="e">
        <f>'Kat Değ'!AZ30</f>
        <v>#DIV/0!</v>
      </c>
      <c r="I29" s="57" t="e">
        <f>'Kat Değ'!AZ75</f>
        <v>#DIV/0!</v>
      </c>
      <c r="J29" s="58" t="e">
        <f t="shared" si="5"/>
        <v>#DIV/0!</v>
      </c>
      <c r="K29" s="59" t="e">
        <f t="shared" si="1"/>
        <v>#DIV/0!</v>
      </c>
      <c r="L29" s="76" t="s">
        <v>8</v>
      </c>
      <c r="M29" s="60" t="b">
        <f t="shared" si="2"/>
        <v>0</v>
      </c>
      <c r="N29" s="61" t="e">
        <f t="shared" si="6"/>
        <v>#DIV/0!</v>
      </c>
      <c r="O29" s="59" t="e">
        <f t="shared" si="4"/>
        <v>#DIV/0!</v>
      </c>
    </row>
    <row r="30" spans="2:15" s="51" customFormat="1" ht="58.5" hidden="1" customHeight="1" x14ac:dyDescent="0.2">
      <c r="B30" s="52">
        <v>27</v>
      </c>
      <c r="C30" s="53">
        <f>'RD Bireysel'!C30</f>
        <v>0</v>
      </c>
      <c r="D30" s="54">
        <f>'RD Bireysel'!D30</f>
        <v>0</v>
      </c>
      <c r="E30" s="316">
        <f>'RD Bireysel'!E30</f>
        <v>0</v>
      </c>
      <c r="F30" s="317">
        <f>'RD Bireysel'!F30</f>
        <v>0</v>
      </c>
      <c r="G30" s="55">
        <f>'RD Bireysel'!G30</f>
        <v>0</v>
      </c>
      <c r="H30" s="56" t="e">
        <f>'Kat Değ'!AZ31</f>
        <v>#DIV/0!</v>
      </c>
      <c r="I30" s="57" t="e">
        <f>'Kat Değ'!AZ76</f>
        <v>#DIV/0!</v>
      </c>
      <c r="J30" s="58" t="e">
        <f t="shared" si="5"/>
        <v>#DIV/0!</v>
      </c>
      <c r="K30" s="59" t="e">
        <f t="shared" si="1"/>
        <v>#DIV/0!</v>
      </c>
      <c r="L30" s="76" t="s">
        <v>8</v>
      </c>
      <c r="M30" s="60" t="b">
        <f t="shared" si="2"/>
        <v>0</v>
      </c>
      <c r="N30" s="61" t="e">
        <f t="shared" si="6"/>
        <v>#DIV/0!</v>
      </c>
      <c r="O30" s="59" t="e">
        <f t="shared" si="4"/>
        <v>#DIV/0!</v>
      </c>
    </row>
    <row r="31" spans="2:15" s="51" customFormat="1" ht="58.5" hidden="1" customHeight="1" x14ac:dyDescent="0.2">
      <c r="B31" s="52">
        <v>28</v>
      </c>
      <c r="C31" s="53">
        <f>'RD Bireysel'!C31</f>
        <v>0</v>
      </c>
      <c r="D31" s="54">
        <f>'RD Bireysel'!D31</f>
        <v>0</v>
      </c>
      <c r="E31" s="316">
        <f>'RD Bireysel'!E31</f>
        <v>0</v>
      </c>
      <c r="F31" s="317">
        <f>'RD Bireysel'!F31</f>
        <v>0</v>
      </c>
      <c r="G31" s="55">
        <f>'RD Bireysel'!G31</f>
        <v>0</v>
      </c>
      <c r="H31" s="56" t="e">
        <f>'Kat Değ'!AZ32</f>
        <v>#DIV/0!</v>
      </c>
      <c r="I31" s="57" t="e">
        <f>'Kat Değ'!AZ77</f>
        <v>#DIV/0!</v>
      </c>
      <c r="J31" s="58" t="e">
        <f t="shared" si="5"/>
        <v>#DIV/0!</v>
      </c>
      <c r="K31" s="59" t="e">
        <f t="shared" si="1"/>
        <v>#DIV/0!</v>
      </c>
      <c r="L31" s="76" t="s">
        <v>8</v>
      </c>
      <c r="M31" s="60" t="b">
        <f t="shared" si="2"/>
        <v>0</v>
      </c>
      <c r="N31" s="61" t="e">
        <f t="shared" si="6"/>
        <v>#DIV/0!</v>
      </c>
      <c r="O31" s="59" t="e">
        <f t="shared" si="4"/>
        <v>#DIV/0!</v>
      </c>
    </row>
    <row r="32" spans="2:15" s="51" customFormat="1" ht="58.5" hidden="1" customHeight="1" x14ac:dyDescent="0.2">
      <c r="B32" s="52">
        <v>29</v>
      </c>
      <c r="C32" s="53">
        <f>'RD Bireysel'!C32</f>
        <v>0</v>
      </c>
      <c r="D32" s="54">
        <f>'RD Bireysel'!D32</f>
        <v>0</v>
      </c>
      <c r="E32" s="316">
        <f>'RD Bireysel'!E32</f>
        <v>0</v>
      </c>
      <c r="F32" s="317">
        <f>'RD Bireysel'!F32</f>
        <v>0</v>
      </c>
      <c r="G32" s="55">
        <f>'RD Bireysel'!G32</f>
        <v>0</v>
      </c>
      <c r="H32" s="56" t="e">
        <f>'Kat Değ'!AZ33</f>
        <v>#DIV/0!</v>
      </c>
      <c r="I32" s="57" t="e">
        <f>'Kat Değ'!AZ78</f>
        <v>#DIV/0!</v>
      </c>
      <c r="J32" s="58" t="e">
        <f t="shared" si="5"/>
        <v>#DIV/0!</v>
      </c>
      <c r="K32" s="59" t="e">
        <f t="shared" si="1"/>
        <v>#DIV/0!</v>
      </c>
      <c r="L32" s="76" t="s">
        <v>8</v>
      </c>
      <c r="M32" s="60" t="b">
        <f t="shared" si="2"/>
        <v>0</v>
      </c>
      <c r="N32" s="61" t="e">
        <f t="shared" si="6"/>
        <v>#DIV/0!</v>
      </c>
      <c r="O32" s="59" t="e">
        <f t="shared" si="4"/>
        <v>#DIV/0!</v>
      </c>
    </row>
    <row r="33" spans="1:16" s="51" customFormat="1" ht="58.5" hidden="1" customHeight="1" x14ac:dyDescent="0.2">
      <c r="B33" s="52">
        <v>30</v>
      </c>
      <c r="C33" s="53">
        <f>'RD Bireysel'!C33</f>
        <v>0</v>
      </c>
      <c r="D33" s="54">
        <f>'RD Bireysel'!D33</f>
        <v>0</v>
      </c>
      <c r="E33" s="316">
        <f>'RD Bireysel'!E33</f>
        <v>0</v>
      </c>
      <c r="F33" s="317">
        <f>'RD Bireysel'!F33</f>
        <v>0</v>
      </c>
      <c r="G33" s="55">
        <f>'RD Bireysel'!G33</f>
        <v>0</v>
      </c>
      <c r="H33" s="56" t="e">
        <f>'Kat Değ'!AZ34</f>
        <v>#DIV/0!</v>
      </c>
      <c r="I33" s="57" t="e">
        <f>'Kat Değ'!AZ79</f>
        <v>#DIV/0!</v>
      </c>
      <c r="J33" s="58" t="e">
        <f t="shared" si="5"/>
        <v>#DIV/0!</v>
      </c>
      <c r="K33" s="59" t="e">
        <f t="shared" si="1"/>
        <v>#DIV/0!</v>
      </c>
      <c r="L33" s="76" t="s">
        <v>8</v>
      </c>
      <c r="M33" s="60" t="b">
        <f t="shared" si="2"/>
        <v>0</v>
      </c>
      <c r="N33" s="61" t="e">
        <f t="shared" si="6"/>
        <v>#DIV/0!</v>
      </c>
      <c r="O33" s="59" t="e">
        <f t="shared" si="4"/>
        <v>#DIV/0!</v>
      </c>
    </row>
    <row r="34" spans="1:16" s="51" customFormat="1" ht="58.5" hidden="1" customHeight="1" x14ac:dyDescent="0.2">
      <c r="B34" s="52">
        <v>31</v>
      </c>
      <c r="C34" s="53">
        <f>'RD Bireysel'!C34</f>
        <v>0</v>
      </c>
      <c r="D34" s="54">
        <f>'RD Bireysel'!D34</f>
        <v>0</v>
      </c>
      <c r="E34" s="316">
        <f>'RD Bireysel'!E34</f>
        <v>0</v>
      </c>
      <c r="F34" s="317">
        <f>'RD Bireysel'!F34</f>
        <v>0</v>
      </c>
      <c r="G34" s="55">
        <f>'RD Bireysel'!G34</f>
        <v>0</v>
      </c>
      <c r="H34" s="56" t="e">
        <f>'Kat Değ'!AZ35</f>
        <v>#DIV/0!</v>
      </c>
      <c r="I34" s="57" t="e">
        <f>'Kat Değ'!AZ80</f>
        <v>#DIV/0!</v>
      </c>
      <c r="J34" s="58" t="e">
        <f t="shared" si="5"/>
        <v>#DIV/0!</v>
      </c>
      <c r="K34" s="59" t="e">
        <f t="shared" si="1"/>
        <v>#DIV/0!</v>
      </c>
      <c r="L34" s="76" t="s">
        <v>8</v>
      </c>
      <c r="M34" s="60" t="b">
        <f t="shared" si="2"/>
        <v>0</v>
      </c>
      <c r="N34" s="61" t="e">
        <f t="shared" si="6"/>
        <v>#DIV/0!</v>
      </c>
      <c r="O34" s="59" t="e">
        <f t="shared" si="4"/>
        <v>#DIV/0!</v>
      </c>
    </row>
    <row r="35" spans="1:16" s="51" customFormat="1" ht="58.5" hidden="1" customHeight="1" x14ac:dyDescent="0.2">
      <c r="A35" s="42"/>
      <c r="B35" s="52">
        <v>32</v>
      </c>
      <c r="C35" s="53">
        <f>'RD Bireysel'!C35</f>
        <v>0</v>
      </c>
      <c r="D35" s="54">
        <f>'RD Bireysel'!D35</f>
        <v>0</v>
      </c>
      <c r="E35" s="316">
        <f>'RD Bireysel'!E35</f>
        <v>0</v>
      </c>
      <c r="F35" s="317">
        <f>'RD Bireysel'!F35</f>
        <v>0</v>
      </c>
      <c r="G35" s="55">
        <f>'RD Bireysel'!G35</f>
        <v>0</v>
      </c>
      <c r="H35" s="56" t="e">
        <f>'Kat Değ'!AZ36</f>
        <v>#DIV/0!</v>
      </c>
      <c r="I35" s="57" t="e">
        <f>'Kat Değ'!AZ81</f>
        <v>#DIV/0!</v>
      </c>
      <c r="J35" s="58" t="e">
        <f t="shared" si="5"/>
        <v>#DIV/0!</v>
      </c>
      <c r="K35" s="59" t="e">
        <f t="shared" si="1"/>
        <v>#DIV/0!</v>
      </c>
      <c r="L35" s="76" t="s">
        <v>8</v>
      </c>
      <c r="M35" s="60" t="b">
        <f t="shared" si="2"/>
        <v>0</v>
      </c>
      <c r="N35" s="61" t="e">
        <f t="shared" si="6"/>
        <v>#DIV/0!</v>
      </c>
      <c r="O35" s="59" t="e">
        <f t="shared" si="4"/>
        <v>#DIV/0!</v>
      </c>
    </row>
    <row r="36" spans="1:16" s="51" customFormat="1" ht="58.5" hidden="1" customHeight="1" x14ac:dyDescent="0.2">
      <c r="B36" s="52">
        <v>33</v>
      </c>
      <c r="C36" s="53">
        <f>'RD Bireysel'!C36</f>
        <v>0</v>
      </c>
      <c r="D36" s="54">
        <f>'RD Bireysel'!D36</f>
        <v>0</v>
      </c>
      <c r="E36" s="316">
        <f>'RD Bireysel'!E36</f>
        <v>0</v>
      </c>
      <c r="F36" s="317">
        <f>'RD Bireysel'!F36</f>
        <v>0</v>
      </c>
      <c r="G36" s="55">
        <f>'RD Bireysel'!G36</f>
        <v>0</v>
      </c>
      <c r="H36" s="56" t="e">
        <f>'Kat Değ'!AZ37</f>
        <v>#DIV/0!</v>
      </c>
      <c r="I36" s="57" t="e">
        <f>'Kat Değ'!AZ82</f>
        <v>#DIV/0!</v>
      </c>
      <c r="J36" s="58" t="e">
        <f t="shared" si="5"/>
        <v>#DIV/0!</v>
      </c>
      <c r="K36" s="59" t="e">
        <f t="shared" si="1"/>
        <v>#DIV/0!</v>
      </c>
      <c r="L36" s="76" t="s">
        <v>8</v>
      </c>
      <c r="M36" s="60" t="b">
        <f t="shared" si="2"/>
        <v>0</v>
      </c>
      <c r="N36" s="61" t="e">
        <f t="shared" si="6"/>
        <v>#DIV/0!</v>
      </c>
      <c r="O36" s="59" t="e">
        <f t="shared" si="4"/>
        <v>#DIV/0!</v>
      </c>
    </row>
    <row r="37" spans="1:16" s="51" customFormat="1" ht="58.5" hidden="1" customHeight="1" x14ac:dyDescent="0.2">
      <c r="A37" s="42"/>
      <c r="B37" s="52">
        <v>34</v>
      </c>
      <c r="C37" s="53">
        <f>'RD Bireysel'!C37</f>
        <v>0</v>
      </c>
      <c r="D37" s="54">
        <f>'RD Bireysel'!D37</f>
        <v>0</v>
      </c>
      <c r="E37" s="316">
        <f>'RD Bireysel'!E37</f>
        <v>0</v>
      </c>
      <c r="F37" s="317">
        <f>'RD Bireysel'!F37</f>
        <v>0</v>
      </c>
      <c r="G37" s="55">
        <f>'RD Bireysel'!G37</f>
        <v>0</v>
      </c>
      <c r="H37" s="56" t="e">
        <f>'Kat Değ'!AZ38</f>
        <v>#DIV/0!</v>
      </c>
      <c r="I37" s="57" t="e">
        <f>'Kat Değ'!AZ83</f>
        <v>#DIV/0!</v>
      </c>
      <c r="J37" s="58" t="e">
        <f t="shared" si="5"/>
        <v>#DIV/0!</v>
      </c>
      <c r="K37" s="59" t="e">
        <f t="shared" si="1"/>
        <v>#DIV/0!</v>
      </c>
      <c r="L37" s="76" t="s">
        <v>8</v>
      </c>
      <c r="M37" s="60" t="b">
        <f t="shared" si="2"/>
        <v>0</v>
      </c>
      <c r="N37" s="61" t="e">
        <f t="shared" si="6"/>
        <v>#DIV/0!</v>
      </c>
      <c r="O37" s="59" t="e">
        <f t="shared" si="4"/>
        <v>#DIV/0!</v>
      </c>
    </row>
    <row r="38" spans="1:16" s="51" customFormat="1" ht="58.5" hidden="1" customHeight="1" x14ac:dyDescent="0.2">
      <c r="A38" s="42"/>
      <c r="B38" s="52">
        <v>35</v>
      </c>
      <c r="C38" s="53">
        <f>'RD Bireysel'!C38</f>
        <v>0</v>
      </c>
      <c r="D38" s="54">
        <f>'RD Bireysel'!D38</f>
        <v>0</v>
      </c>
      <c r="E38" s="316">
        <f>'RD Bireysel'!E38</f>
        <v>0</v>
      </c>
      <c r="F38" s="317">
        <f>'RD Bireysel'!F38</f>
        <v>0</v>
      </c>
      <c r="G38" s="55">
        <f>'RD Bireysel'!G38</f>
        <v>0</v>
      </c>
      <c r="H38" s="56" t="e">
        <f>'Kat Değ'!AZ39</f>
        <v>#DIV/0!</v>
      </c>
      <c r="I38" s="57" t="e">
        <f>'Kat Değ'!AZ84</f>
        <v>#DIV/0!</v>
      </c>
      <c r="J38" s="58" t="e">
        <f t="shared" si="5"/>
        <v>#DIV/0!</v>
      </c>
      <c r="K38" s="59" t="e">
        <f t="shared" si="1"/>
        <v>#DIV/0!</v>
      </c>
      <c r="L38" s="76" t="s">
        <v>8</v>
      </c>
      <c r="M38" s="60" t="b">
        <f t="shared" si="2"/>
        <v>0</v>
      </c>
      <c r="N38" s="61" t="e">
        <f t="shared" si="6"/>
        <v>#DIV/0!</v>
      </c>
      <c r="O38" s="59" t="e">
        <f t="shared" si="4"/>
        <v>#DIV/0!</v>
      </c>
    </row>
    <row r="39" spans="1:16" s="51" customFormat="1" ht="58.5" hidden="1" customHeight="1" x14ac:dyDescent="0.2">
      <c r="A39" s="42"/>
      <c r="B39" s="52">
        <v>36</v>
      </c>
      <c r="C39" s="53">
        <f>'RD Bireysel'!C39</f>
        <v>0</v>
      </c>
      <c r="D39" s="54">
        <f>'RD Bireysel'!D39</f>
        <v>0</v>
      </c>
      <c r="E39" s="316">
        <f>'RD Bireysel'!E39</f>
        <v>0</v>
      </c>
      <c r="F39" s="317">
        <f>'RD Bireysel'!F39</f>
        <v>0</v>
      </c>
      <c r="G39" s="55">
        <f>'RD Bireysel'!G39</f>
        <v>0</v>
      </c>
      <c r="H39" s="56" t="e">
        <f>'Kat Değ'!AZ40</f>
        <v>#DIV/0!</v>
      </c>
      <c r="I39" s="57" t="e">
        <f>'Kat Değ'!AZ85</f>
        <v>#DIV/0!</v>
      </c>
      <c r="J39" s="58" t="e">
        <f t="shared" si="5"/>
        <v>#DIV/0!</v>
      </c>
      <c r="K39" s="59" t="e">
        <f t="shared" si="1"/>
        <v>#DIV/0!</v>
      </c>
      <c r="L39" s="76" t="s">
        <v>8</v>
      </c>
      <c r="M39" s="60" t="b">
        <f t="shared" si="2"/>
        <v>0</v>
      </c>
      <c r="N39" s="61" t="e">
        <f t="shared" si="6"/>
        <v>#DIV/0!</v>
      </c>
      <c r="O39" s="59" t="e">
        <f t="shared" si="4"/>
        <v>#DIV/0!</v>
      </c>
    </row>
    <row r="40" spans="1:16" ht="58.5" hidden="1" customHeight="1" x14ac:dyDescent="0.2">
      <c r="A40" s="51"/>
      <c r="B40" s="52">
        <v>37</v>
      </c>
      <c r="C40" s="53">
        <f>'RD Bireysel'!C40</f>
        <v>0</v>
      </c>
      <c r="D40" s="54">
        <f>'RD Bireysel'!D40</f>
        <v>0</v>
      </c>
      <c r="E40" s="316">
        <f>'RD Bireysel'!E40</f>
        <v>0</v>
      </c>
      <c r="F40" s="317">
        <f>'RD Bireysel'!F40</f>
        <v>0</v>
      </c>
      <c r="G40" s="55">
        <f>'RD Bireysel'!G40</f>
        <v>0</v>
      </c>
      <c r="H40" s="56" t="e">
        <f>'Kat Değ'!AZ41</f>
        <v>#DIV/0!</v>
      </c>
      <c r="I40" s="57" t="e">
        <f>'Kat Değ'!AZ86</f>
        <v>#DIV/0!</v>
      </c>
      <c r="J40" s="58" t="e">
        <f t="shared" si="5"/>
        <v>#DIV/0!</v>
      </c>
      <c r="K40" s="59" t="e">
        <f t="shared" si="1"/>
        <v>#DIV/0!</v>
      </c>
      <c r="L40" s="76" t="s">
        <v>8</v>
      </c>
      <c r="M40" s="60" t="b">
        <f t="shared" si="2"/>
        <v>0</v>
      </c>
      <c r="N40" s="61" t="e">
        <f t="shared" si="6"/>
        <v>#DIV/0!</v>
      </c>
      <c r="O40" s="59" t="e">
        <f t="shared" si="4"/>
        <v>#DIV/0!</v>
      </c>
      <c r="P40" s="51"/>
    </row>
    <row r="41" spans="1:16" ht="58.5" hidden="1" customHeight="1" x14ac:dyDescent="0.2">
      <c r="B41" s="52">
        <v>38</v>
      </c>
      <c r="C41" s="53">
        <f>'RD Bireysel'!C41</f>
        <v>0</v>
      </c>
      <c r="D41" s="54">
        <f>'RD Bireysel'!D41</f>
        <v>0</v>
      </c>
      <c r="E41" s="316">
        <f>'RD Bireysel'!E41</f>
        <v>0</v>
      </c>
      <c r="F41" s="317">
        <f>'RD Bireysel'!F41</f>
        <v>0</v>
      </c>
      <c r="G41" s="55">
        <f>'RD Bireysel'!G41</f>
        <v>0</v>
      </c>
      <c r="H41" s="56" t="e">
        <f>'Kat Değ'!AZ42</f>
        <v>#DIV/0!</v>
      </c>
      <c r="I41" s="57" t="e">
        <f>'Kat Değ'!AZ87</f>
        <v>#DIV/0!</v>
      </c>
      <c r="J41" s="58" t="e">
        <f t="shared" si="5"/>
        <v>#DIV/0!</v>
      </c>
      <c r="K41" s="59" t="e">
        <f t="shared" si="1"/>
        <v>#DIV/0!</v>
      </c>
      <c r="L41" s="76" t="s">
        <v>8</v>
      </c>
      <c r="M41" s="60" t="b">
        <f t="shared" si="2"/>
        <v>0</v>
      </c>
      <c r="N41" s="61" t="e">
        <f t="shared" si="6"/>
        <v>#DIV/0!</v>
      </c>
      <c r="O41" s="59" t="e">
        <f t="shared" si="4"/>
        <v>#DIV/0!</v>
      </c>
      <c r="P41" s="51"/>
    </row>
    <row r="42" spans="1:16" ht="58.5" hidden="1" customHeight="1" x14ac:dyDescent="0.2">
      <c r="B42" s="52">
        <v>39</v>
      </c>
      <c r="C42" s="53">
        <f>'RD Bireysel'!C42</f>
        <v>0</v>
      </c>
      <c r="D42" s="54">
        <f>'RD Bireysel'!D42</f>
        <v>0</v>
      </c>
      <c r="E42" s="316">
        <f>'RD Bireysel'!E42</f>
        <v>0</v>
      </c>
      <c r="F42" s="317">
        <f>'RD Bireysel'!F42</f>
        <v>0</v>
      </c>
      <c r="G42" s="55">
        <f>'RD Bireysel'!G42</f>
        <v>0</v>
      </c>
      <c r="H42" s="56" t="e">
        <f>'Kat Değ'!AZ43</f>
        <v>#DIV/0!</v>
      </c>
      <c r="I42" s="57" t="e">
        <f>'Kat Değ'!AZ88</f>
        <v>#DIV/0!</v>
      </c>
      <c r="J42" s="58" t="e">
        <f t="shared" si="5"/>
        <v>#DIV/0!</v>
      </c>
      <c r="K42" s="59" t="e">
        <f t="shared" si="1"/>
        <v>#DIV/0!</v>
      </c>
      <c r="L42" s="76" t="s">
        <v>8</v>
      </c>
      <c r="M42" s="60" t="b">
        <f t="shared" si="2"/>
        <v>0</v>
      </c>
      <c r="N42" s="61" t="e">
        <f t="shared" si="6"/>
        <v>#DIV/0!</v>
      </c>
      <c r="O42" s="59" t="e">
        <f t="shared" si="4"/>
        <v>#DIV/0!</v>
      </c>
      <c r="P42" s="51"/>
    </row>
    <row r="43" spans="1:16" ht="58.5" hidden="1" customHeight="1" x14ac:dyDescent="0.2">
      <c r="A43" s="51"/>
      <c r="B43" s="52">
        <v>40</v>
      </c>
      <c r="C43" s="53">
        <f>'RD Bireysel'!C43</f>
        <v>0</v>
      </c>
      <c r="D43" s="54">
        <f>'RD Bireysel'!D43</f>
        <v>0</v>
      </c>
      <c r="E43" s="316">
        <f>'RD Bireysel'!E43</f>
        <v>0</v>
      </c>
      <c r="F43" s="317">
        <f>'RD Bireysel'!F43</f>
        <v>0</v>
      </c>
      <c r="G43" s="55">
        <f>'RD Bireysel'!G43</f>
        <v>0</v>
      </c>
      <c r="H43" s="56" t="e">
        <f>'Kat Değ'!AZ44</f>
        <v>#DIV/0!</v>
      </c>
      <c r="I43" s="57" t="e">
        <f>'Kat Değ'!AZ89</f>
        <v>#DIV/0!</v>
      </c>
      <c r="J43" s="58" t="e">
        <f t="shared" si="5"/>
        <v>#DIV/0!</v>
      </c>
      <c r="K43" s="59" t="e">
        <f t="shared" si="1"/>
        <v>#DIV/0!</v>
      </c>
      <c r="L43" s="76" t="s">
        <v>8</v>
      </c>
      <c r="M43" s="60" t="b">
        <f t="shared" si="2"/>
        <v>0</v>
      </c>
      <c r="N43" s="61" t="e">
        <f t="shared" si="6"/>
        <v>#DIV/0!</v>
      </c>
      <c r="O43" s="59" t="e">
        <f t="shared" si="4"/>
        <v>#DIV/0!</v>
      </c>
      <c r="P43" s="51"/>
    </row>
    <row r="44" spans="1:16" ht="58.5" hidden="1" customHeight="1" x14ac:dyDescent="0.2">
      <c r="A44" s="51"/>
      <c r="B44" s="52">
        <v>41</v>
      </c>
      <c r="C44" s="53">
        <f>'RD Bireysel'!C44</f>
        <v>0</v>
      </c>
      <c r="D44" s="54">
        <f>'RD Bireysel'!D44</f>
        <v>0</v>
      </c>
      <c r="E44" s="316">
        <f>'RD Bireysel'!E44</f>
        <v>0</v>
      </c>
      <c r="F44" s="317">
        <f>'RD Bireysel'!F44</f>
        <v>0</v>
      </c>
      <c r="G44" s="55">
        <f>'RD Bireysel'!G44</f>
        <v>0</v>
      </c>
      <c r="H44" s="56" t="e">
        <f>'Kat Değ'!AZ45</f>
        <v>#DIV/0!</v>
      </c>
      <c r="I44" s="57" t="e">
        <f>'Kat Değ'!AZ90</f>
        <v>#DIV/0!</v>
      </c>
      <c r="J44" s="58" t="e">
        <f t="shared" si="5"/>
        <v>#DIV/0!</v>
      </c>
      <c r="K44" s="59" t="e">
        <f t="shared" si="1"/>
        <v>#DIV/0!</v>
      </c>
      <c r="L44" s="76" t="s">
        <v>8</v>
      </c>
      <c r="M44" s="60" t="b">
        <f t="shared" si="2"/>
        <v>0</v>
      </c>
      <c r="N44" s="61" t="e">
        <f t="shared" si="6"/>
        <v>#DIV/0!</v>
      </c>
      <c r="O44" s="59" t="e">
        <f t="shared" si="4"/>
        <v>#DIV/0!</v>
      </c>
      <c r="P44" s="51"/>
    </row>
    <row r="45" spans="1:16" ht="76.150000000000006" customHeight="1" x14ac:dyDescent="0.2">
      <c r="H45" s="63"/>
      <c r="I45" s="63"/>
      <c r="J45" s="63"/>
      <c r="K45" s="63"/>
      <c r="L45" s="64"/>
      <c r="N45" s="63"/>
      <c r="O45" s="63"/>
    </row>
  </sheetData>
  <sheetProtection sheet="1" objects="1" scenarios="1"/>
  <mergeCells count="2">
    <mergeCell ref="B1:P1"/>
    <mergeCell ref="B2:O2"/>
  </mergeCells>
  <conditionalFormatting sqref="C4:O15 C16:G44">
    <cfRule type="cellIs" dxfId="89" priority="1" operator="equal">
      <formula>0</formula>
    </cfRule>
  </conditionalFormatting>
  <conditionalFormatting sqref="H4:I44">
    <cfRule type="cellIs" dxfId="88" priority="8" operator="equal">
      <formula>2</formula>
    </cfRule>
    <cfRule type="containsText" dxfId="87" priority="23" operator="containsText" text="5">
      <formula>NOT(ISERROR(SEARCH("5",H4)))</formula>
    </cfRule>
    <cfRule type="containsText" dxfId="86" priority="24" operator="containsText" text="4">
      <formula>NOT(ISERROR(SEARCH("4",H4)))</formula>
    </cfRule>
    <cfRule type="containsText" dxfId="85" priority="25" operator="containsText" text="3">
      <formula>NOT(ISERROR(SEARCH("3",H4)))</formula>
    </cfRule>
    <cfRule type="containsText" dxfId="84" priority="26" operator="containsText" text="1">
      <formula>NOT(ISERROR(SEARCH("1",H4)))</formula>
    </cfRule>
  </conditionalFormatting>
  <conditionalFormatting sqref="K4:K44 O4:O44">
    <cfRule type="containsText" dxfId="83" priority="9" operator="containsText" text="&quot;--&quot;">
      <formula>NOT(ISERROR(SEARCH("""--""",K4)))</formula>
    </cfRule>
    <cfRule type="containsText" dxfId="82" priority="10" operator="containsText" text="ÇOK YÜKSEK">
      <formula>NOT(ISERROR(SEARCH("ÇOK YÜKSEK",K4)))</formula>
    </cfRule>
    <cfRule type="containsText" dxfId="81" priority="11" operator="containsText" text="YÜKSEK">
      <formula>NOT(ISERROR(SEARCH("YÜKSEK",K4)))</formula>
    </cfRule>
    <cfRule type="containsText" dxfId="80" priority="12" operator="containsText" text="ORTA">
      <formula>NOT(ISERROR(SEARCH("ORTA",K4)))</formula>
    </cfRule>
    <cfRule type="beginsWith" dxfId="79" priority="13" operator="beginsWith" text="DÜŞÜK">
      <formula>LEFT(K4,LEN("DÜŞÜK"))="DÜŞÜK"</formula>
    </cfRule>
    <cfRule type="containsText" dxfId="78" priority="14" operator="containsText" text="ÇOK DÜŞ">
      <formula>NOT(ISERROR(SEARCH("ÇOK DÜŞ",K4)))</formula>
    </cfRule>
  </conditionalFormatting>
  <conditionalFormatting sqref="L4:L44">
    <cfRule type="containsText" dxfId="77" priority="15" operator="containsText" text="Yetersiz">
      <formula>NOT(ISERROR(SEARCH("Yetersiz",L4)))</formula>
    </cfRule>
    <cfRule type="containsText" dxfId="76" priority="16" operator="containsText" text="Etkin">
      <formula>NOT(ISERROR(SEARCH("Etkin",L4)))</formula>
    </cfRule>
    <cfRule type="containsText" dxfId="75" priority="17" operator="containsText" text="Gelişmeye">
      <formula>NOT(ISERROR(SEARCH("Gelişmeye",L4)))</formula>
    </cfRule>
    <cfRule type="containsText" dxfId="74" priority="18" operator="containsText" text="Zayıf">
      <formula>NOT(ISERROR(SEARCH("Zayıf",L4)))</formula>
    </cfRule>
  </conditionalFormatting>
  <dataValidations count="2">
    <dataValidation type="list" allowBlank="1" showInputMessage="1" showErrorMessage="1" sqref="L4:L44" xr:uid="{66266E33-3450-45D1-A0BB-6E069C737BDD}">
      <formula1>"Etkin Değil ve Yetersiz, Zayıf, Gelişmeye Açık, Etkin ve Yeterli, Seçiniz, --"</formula1>
    </dataValidation>
    <dataValidation type="list" allowBlank="1" showInputMessage="1" showErrorMessage="1" sqref="H4:I44" xr:uid="{E32B7783-4809-4A69-8E02-E63577177C4C}">
      <formula1>"1, 2, 3, 4, 5, --"</formula1>
    </dataValidation>
  </dataValidations>
  <printOptions horizontalCentered="1" verticalCentered="1"/>
  <pageMargins left="0.7" right="0.7" top="0.75" bottom="0.75" header="0.3" footer="0.3"/>
  <pageSetup paperSize="9" scale="37" fitToHeight="0" orientation="landscape" r:id="rId1"/>
  <headerFooter alignWithMargins="0"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A90"/>
  <sheetViews>
    <sheetView showGridLines="0" topLeftCell="A7" zoomScale="70" zoomScaleNormal="70" workbookViewId="0">
      <selection activeCell="B63" sqref="B63:G64"/>
    </sheetView>
  </sheetViews>
  <sheetFormatPr defaultColWidth="8.85546875" defaultRowHeight="14.25" x14ac:dyDescent="0.25"/>
  <cols>
    <col min="1" max="1" width="2.85546875" style="22" customWidth="1"/>
    <col min="2" max="2" width="12.7109375" style="22" customWidth="1"/>
    <col min="3" max="3" width="17.85546875" style="22" customWidth="1"/>
    <col min="4" max="4" width="75.140625" style="22" bestFit="1" customWidth="1"/>
    <col min="5" max="44" width="5.28515625" style="22" customWidth="1"/>
    <col min="45" max="45" width="8.85546875" style="22"/>
    <col min="46" max="46" width="3.5703125" style="22" bestFit="1" customWidth="1"/>
    <col min="47" max="49" width="4.140625" style="22" bestFit="1" customWidth="1"/>
    <col min="50" max="50" width="3.5703125" style="22" bestFit="1" customWidth="1"/>
    <col min="51" max="51" width="11.5703125" style="22" bestFit="1" customWidth="1"/>
    <col min="52" max="52" width="20.7109375" style="22" bestFit="1" customWidth="1"/>
    <col min="53" max="16384" width="8.85546875" style="22"/>
  </cols>
  <sheetData>
    <row r="1" spans="2:53" ht="20.25" thickBot="1" x14ac:dyDescent="0.3">
      <c r="B1" s="388" t="s">
        <v>10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389"/>
      <c r="AL1" s="389"/>
      <c r="AM1" s="389"/>
      <c r="AN1" s="390"/>
    </row>
    <row r="2" spans="2:53" ht="15" thickBot="1" x14ac:dyDescent="0.3"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</row>
    <row r="3" spans="2:53" ht="17.25" thickBot="1" x14ac:dyDescent="0.3">
      <c r="B3" s="391" t="s">
        <v>6</v>
      </c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2"/>
      <c r="AN3" s="392"/>
      <c r="AO3" s="393"/>
      <c r="AT3" s="385" t="s">
        <v>11</v>
      </c>
      <c r="AU3" s="386"/>
      <c r="AV3" s="386"/>
      <c r="AW3" s="386"/>
      <c r="AX3" s="386"/>
      <c r="AY3" s="386"/>
      <c r="AZ3" s="387"/>
    </row>
    <row r="4" spans="2:53" ht="28.5" x14ac:dyDescent="0.25">
      <c r="B4" s="16" t="s">
        <v>2</v>
      </c>
      <c r="C4" s="17" t="s">
        <v>1</v>
      </c>
      <c r="D4" s="17" t="s">
        <v>9</v>
      </c>
      <c r="E4" s="17">
        <v>1</v>
      </c>
      <c r="F4" s="17">
        <f>E4+1</f>
        <v>2</v>
      </c>
      <c r="G4" s="17">
        <f t="shared" ref="G4:AO4" si="0">F4+1</f>
        <v>3</v>
      </c>
      <c r="H4" s="17">
        <f t="shared" si="0"/>
        <v>4</v>
      </c>
      <c r="I4" s="17">
        <f t="shared" si="0"/>
        <v>5</v>
      </c>
      <c r="J4" s="17">
        <f t="shared" si="0"/>
        <v>6</v>
      </c>
      <c r="K4" s="17">
        <f t="shared" si="0"/>
        <v>7</v>
      </c>
      <c r="L4" s="17">
        <f t="shared" si="0"/>
        <v>8</v>
      </c>
      <c r="M4" s="17">
        <f t="shared" si="0"/>
        <v>9</v>
      </c>
      <c r="N4" s="17">
        <f t="shared" si="0"/>
        <v>10</v>
      </c>
      <c r="O4" s="17">
        <f t="shared" si="0"/>
        <v>11</v>
      </c>
      <c r="P4" s="17">
        <f t="shared" si="0"/>
        <v>12</v>
      </c>
      <c r="Q4" s="17">
        <f t="shared" si="0"/>
        <v>13</v>
      </c>
      <c r="R4" s="17">
        <f t="shared" si="0"/>
        <v>14</v>
      </c>
      <c r="S4" s="17">
        <f t="shared" si="0"/>
        <v>15</v>
      </c>
      <c r="T4" s="17">
        <f t="shared" si="0"/>
        <v>16</v>
      </c>
      <c r="U4" s="17">
        <f t="shared" si="0"/>
        <v>17</v>
      </c>
      <c r="V4" s="17">
        <f t="shared" si="0"/>
        <v>18</v>
      </c>
      <c r="W4" s="17">
        <f t="shared" si="0"/>
        <v>19</v>
      </c>
      <c r="X4" s="17">
        <f t="shared" si="0"/>
        <v>20</v>
      </c>
      <c r="Y4" s="17">
        <f t="shared" si="0"/>
        <v>21</v>
      </c>
      <c r="Z4" s="17">
        <f t="shared" si="0"/>
        <v>22</v>
      </c>
      <c r="AA4" s="17">
        <f t="shared" si="0"/>
        <v>23</v>
      </c>
      <c r="AB4" s="17">
        <f t="shared" si="0"/>
        <v>24</v>
      </c>
      <c r="AC4" s="17">
        <f t="shared" si="0"/>
        <v>25</v>
      </c>
      <c r="AD4" s="17">
        <f t="shared" si="0"/>
        <v>26</v>
      </c>
      <c r="AE4" s="17">
        <f t="shared" si="0"/>
        <v>27</v>
      </c>
      <c r="AF4" s="17">
        <f t="shared" si="0"/>
        <v>28</v>
      </c>
      <c r="AG4" s="17">
        <f t="shared" si="0"/>
        <v>29</v>
      </c>
      <c r="AH4" s="17">
        <f t="shared" si="0"/>
        <v>30</v>
      </c>
      <c r="AI4" s="17">
        <f t="shared" si="0"/>
        <v>31</v>
      </c>
      <c r="AJ4" s="17">
        <f t="shared" si="0"/>
        <v>32</v>
      </c>
      <c r="AK4" s="17">
        <f t="shared" si="0"/>
        <v>33</v>
      </c>
      <c r="AL4" s="17">
        <f t="shared" si="0"/>
        <v>34</v>
      </c>
      <c r="AM4" s="17">
        <f t="shared" si="0"/>
        <v>35</v>
      </c>
      <c r="AN4" s="17">
        <f t="shared" si="0"/>
        <v>36</v>
      </c>
      <c r="AO4" s="17">
        <f t="shared" si="0"/>
        <v>37</v>
      </c>
      <c r="AP4" s="17">
        <f>AO4+1</f>
        <v>38</v>
      </c>
      <c r="AQ4" s="17">
        <f>AP4+1</f>
        <v>39</v>
      </c>
      <c r="AR4" s="18">
        <f>AQ4+1</f>
        <v>40</v>
      </c>
      <c r="AT4" s="20">
        <v>5</v>
      </c>
      <c r="AU4" s="19">
        <v>4</v>
      </c>
      <c r="AV4" s="19">
        <v>3</v>
      </c>
      <c r="AW4" s="19">
        <v>2</v>
      </c>
      <c r="AX4" s="19">
        <v>1</v>
      </c>
      <c r="AY4" s="19" t="s">
        <v>12</v>
      </c>
      <c r="AZ4" s="21" t="s">
        <v>13</v>
      </c>
    </row>
    <row r="5" spans="2:53" ht="51.75" customHeight="1" x14ac:dyDescent="0.25">
      <c r="B5" s="13">
        <v>1</v>
      </c>
      <c r="C5" s="6">
        <f>'RD Konsolide'!D4</f>
        <v>0</v>
      </c>
      <c r="D5" s="71">
        <f>'RD Bireysel'!G4</f>
        <v>0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T5" s="23">
        <f>COUNTIF(E5:AR5,"5")</f>
        <v>0</v>
      </c>
      <c r="AU5" s="14">
        <f>COUNTIF(E5:AR5,"4")</f>
        <v>0</v>
      </c>
      <c r="AV5" s="14">
        <f>COUNTIF(E5:AR5,"3")</f>
        <v>0</v>
      </c>
      <c r="AW5" s="14">
        <f>COUNTIF(E5:AR5,"2")</f>
        <v>0</v>
      </c>
      <c r="AX5" s="14">
        <f>COUNTIF(E5:AR5,"1")</f>
        <v>0</v>
      </c>
      <c r="AY5" s="14">
        <f>SUM(AT5:AX5)</f>
        <v>0</v>
      </c>
      <c r="AZ5" s="24" t="e">
        <f>ROUND(SUMPRODUCT($AT$4:$AX$4,AT5:AX5)/AY5,0)</f>
        <v>#DIV/0!</v>
      </c>
      <c r="BA5" s="26"/>
    </row>
    <row r="6" spans="2:53" ht="51.75" customHeight="1" x14ac:dyDescent="0.25">
      <c r="B6" s="13">
        <f>B5+1</f>
        <v>2</v>
      </c>
      <c r="C6" s="6">
        <f>'RD Konsolide'!D5</f>
        <v>0</v>
      </c>
      <c r="D6" s="72">
        <f>'RD Bireysel'!G5</f>
        <v>0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8"/>
      <c r="AT6" s="23">
        <f t="shared" ref="AT6:AT37" si="1">COUNTIF(E6:AR6,"5")</f>
        <v>0</v>
      </c>
      <c r="AU6" s="14">
        <f t="shared" ref="AU6:AU37" si="2">COUNTIF(E6:AR6,"4")</f>
        <v>0</v>
      </c>
      <c r="AV6" s="14">
        <f>COUNTIF(E6:AR6,"3")</f>
        <v>0</v>
      </c>
      <c r="AW6" s="14">
        <f>COUNTIF(E6:AR6,"2")</f>
        <v>0</v>
      </c>
      <c r="AX6" s="14">
        <f>COUNTIF(E6:AR6,"1")</f>
        <v>0</v>
      </c>
      <c r="AY6" s="14">
        <f>SUM(AT6:AX6)</f>
        <v>0</v>
      </c>
      <c r="AZ6" s="24" t="e">
        <f t="shared" ref="AZ6:AZ37" si="3">ROUND(SUMPRODUCT($AT$4:$AX$4,AT6:AX6)/AY6,0)</f>
        <v>#DIV/0!</v>
      </c>
      <c r="BA6" s="26"/>
    </row>
    <row r="7" spans="2:53" ht="51.75" customHeight="1" x14ac:dyDescent="0.25">
      <c r="B7" s="13">
        <f t="shared" ref="B7:B45" si="4">B6+1</f>
        <v>3</v>
      </c>
      <c r="C7" s="6">
        <f>'RD Konsolide'!D6</f>
        <v>0</v>
      </c>
      <c r="D7" s="72">
        <f>'RD Bireysel'!G6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8"/>
      <c r="AT7" s="23">
        <f t="shared" si="1"/>
        <v>0</v>
      </c>
      <c r="AU7" s="14">
        <f t="shared" si="2"/>
        <v>0</v>
      </c>
      <c r="AV7" s="14">
        <f t="shared" ref="AV7:AV37" si="5">COUNTIF(E7:AR7,"3")</f>
        <v>0</v>
      </c>
      <c r="AW7" s="14">
        <f t="shared" ref="AW7:AW37" si="6">COUNTIF(E7:AR7,"2")</f>
        <v>0</v>
      </c>
      <c r="AX7" s="14">
        <f t="shared" ref="AX7:AX37" si="7">COUNTIF(E7:AR7,"1")</f>
        <v>0</v>
      </c>
      <c r="AY7" s="14">
        <f t="shared" ref="AY7:AY37" si="8">SUM(AT7:AX7)</f>
        <v>0</v>
      </c>
      <c r="AZ7" s="24" t="e">
        <f t="shared" si="3"/>
        <v>#DIV/0!</v>
      </c>
      <c r="BA7" s="26"/>
    </row>
    <row r="8" spans="2:53" ht="51.75" customHeight="1" x14ac:dyDescent="0.25">
      <c r="B8" s="13">
        <f t="shared" si="4"/>
        <v>4</v>
      </c>
      <c r="C8" s="6">
        <f>'RD Konsolide'!D7</f>
        <v>0</v>
      </c>
      <c r="D8" s="72">
        <f>'RD Bireysel'!G7</f>
        <v>0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8"/>
      <c r="AT8" s="23">
        <f t="shared" si="1"/>
        <v>0</v>
      </c>
      <c r="AU8" s="14">
        <f t="shared" si="2"/>
        <v>0</v>
      </c>
      <c r="AV8" s="14">
        <f t="shared" si="5"/>
        <v>0</v>
      </c>
      <c r="AW8" s="14">
        <f t="shared" si="6"/>
        <v>0</v>
      </c>
      <c r="AX8" s="14">
        <f t="shared" si="7"/>
        <v>0</v>
      </c>
      <c r="AY8" s="14">
        <f t="shared" si="8"/>
        <v>0</v>
      </c>
      <c r="AZ8" s="24" t="e">
        <f t="shared" si="3"/>
        <v>#DIV/0!</v>
      </c>
      <c r="BA8" s="26"/>
    </row>
    <row r="9" spans="2:53" ht="51.75" customHeight="1" x14ac:dyDescent="0.25">
      <c r="B9" s="13">
        <f t="shared" si="4"/>
        <v>5</v>
      </c>
      <c r="C9" s="6">
        <f>'RD Konsolide'!D8</f>
        <v>0</v>
      </c>
      <c r="D9" s="72">
        <f>'RD Bireysel'!G8</f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8"/>
      <c r="AT9" s="23">
        <f t="shared" si="1"/>
        <v>0</v>
      </c>
      <c r="AU9" s="14">
        <f t="shared" si="2"/>
        <v>0</v>
      </c>
      <c r="AV9" s="14">
        <f t="shared" si="5"/>
        <v>0</v>
      </c>
      <c r="AW9" s="14">
        <f t="shared" si="6"/>
        <v>0</v>
      </c>
      <c r="AX9" s="14">
        <f t="shared" si="7"/>
        <v>0</v>
      </c>
      <c r="AY9" s="14">
        <f t="shared" si="8"/>
        <v>0</v>
      </c>
      <c r="AZ9" s="24" t="e">
        <f t="shared" si="3"/>
        <v>#DIV/0!</v>
      </c>
      <c r="BA9" s="26"/>
    </row>
    <row r="10" spans="2:53" ht="51.75" customHeight="1" x14ac:dyDescent="0.25">
      <c r="B10" s="13">
        <f t="shared" si="4"/>
        <v>6</v>
      </c>
      <c r="C10" s="6">
        <f>'RD Konsolide'!D9</f>
        <v>0</v>
      </c>
      <c r="D10" s="73">
        <f>'RD Bireysel'!G9</f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8"/>
      <c r="AT10" s="23">
        <f t="shared" si="1"/>
        <v>0</v>
      </c>
      <c r="AU10" s="14">
        <f t="shared" si="2"/>
        <v>0</v>
      </c>
      <c r="AV10" s="14">
        <f t="shared" si="5"/>
        <v>0</v>
      </c>
      <c r="AW10" s="14">
        <f t="shared" si="6"/>
        <v>0</v>
      </c>
      <c r="AX10" s="14">
        <f t="shared" si="7"/>
        <v>0</v>
      </c>
      <c r="AY10" s="14">
        <f t="shared" si="8"/>
        <v>0</v>
      </c>
      <c r="AZ10" s="24" t="e">
        <f t="shared" si="3"/>
        <v>#DIV/0!</v>
      </c>
      <c r="BA10" s="26"/>
    </row>
    <row r="11" spans="2:53" ht="51.75" customHeight="1" x14ac:dyDescent="0.25">
      <c r="B11" s="13">
        <f t="shared" si="4"/>
        <v>7</v>
      </c>
      <c r="C11" s="6">
        <f>'RD Konsolide'!D10</f>
        <v>0</v>
      </c>
      <c r="D11" s="73">
        <f>'RD Bireysel'!G10</f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8"/>
      <c r="AT11" s="23">
        <f t="shared" si="1"/>
        <v>0</v>
      </c>
      <c r="AU11" s="14">
        <f t="shared" si="2"/>
        <v>0</v>
      </c>
      <c r="AV11" s="14">
        <f t="shared" si="5"/>
        <v>0</v>
      </c>
      <c r="AW11" s="14">
        <f t="shared" si="6"/>
        <v>0</v>
      </c>
      <c r="AX11" s="14">
        <f t="shared" si="7"/>
        <v>0</v>
      </c>
      <c r="AY11" s="14">
        <f t="shared" si="8"/>
        <v>0</v>
      </c>
      <c r="AZ11" s="24" t="e">
        <f t="shared" si="3"/>
        <v>#DIV/0!</v>
      </c>
      <c r="BA11" s="26"/>
    </row>
    <row r="12" spans="2:53" ht="51.75" customHeight="1" x14ac:dyDescent="0.25">
      <c r="B12" s="13">
        <f t="shared" si="4"/>
        <v>8</v>
      </c>
      <c r="C12" s="6">
        <f>'RD Konsolide'!D11</f>
        <v>0</v>
      </c>
      <c r="D12" s="74">
        <f>'RD Bireysel'!G11</f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8"/>
      <c r="AT12" s="23">
        <f t="shared" si="1"/>
        <v>0</v>
      </c>
      <c r="AU12" s="14">
        <f t="shared" si="2"/>
        <v>0</v>
      </c>
      <c r="AV12" s="14">
        <f t="shared" si="5"/>
        <v>0</v>
      </c>
      <c r="AW12" s="14">
        <f t="shared" si="6"/>
        <v>0</v>
      </c>
      <c r="AX12" s="14">
        <f t="shared" si="7"/>
        <v>0</v>
      </c>
      <c r="AY12" s="14">
        <f t="shared" si="8"/>
        <v>0</v>
      </c>
      <c r="AZ12" s="24" t="e">
        <f t="shared" si="3"/>
        <v>#DIV/0!</v>
      </c>
      <c r="BA12" s="26"/>
    </row>
    <row r="13" spans="2:53" ht="51.75" customHeight="1" x14ac:dyDescent="0.25">
      <c r="B13" s="13">
        <f t="shared" si="4"/>
        <v>9</v>
      </c>
      <c r="C13" s="6">
        <f>'RD Konsolide'!D12</f>
        <v>0</v>
      </c>
      <c r="D13" s="74">
        <f>'RD Bireysel'!G12</f>
        <v>0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8"/>
      <c r="AT13" s="23">
        <f t="shared" si="1"/>
        <v>0</v>
      </c>
      <c r="AU13" s="14">
        <f t="shared" si="2"/>
        <v>0</v>
      </c>
      <c r="AV13" s="14">
        <f t="shared" si="5"/>
        <v>0</v>
      </c>
      <c r="AW13" s="14">
        <f t="shared" si="6"/>
        <v>0</v>
      </c>
      <c r="AX13" s="14">
        <f t="shared" si="7"/>
        <v>0</v>
      </c>
      <c r="AY13" s="14">
        <f t="shared" si="8"/>
        <v>0</v>
      </c>
      <c r="AZ13" s="24" t="e">
        <f t="shared" si="3"/>
        <v>#DIV/0!</v>
      </c>
      <c r="BA13" s="26"/>
    </row>
    <row r="14" spans="2:53" ht="51.75" customHeight="1" x14ac:dyDescent="0.25">
      <c r="B14" s="13">
        <f t="shared" si="4"/>
        <v>10</v>
      </c>
      <c r="C14" s="6">
        <f>'RD Konsolide'!D13</f>
        <v>0</v>
      </c>
      <c r="D14" s="74">
        <f>'RD Bireysel'!G13</f>
        <v>0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8"/>
      <c r="AT14" s="23">
        <f t="shared" si="1"/>
        <v>0</v>
      </c>
      <c r="AU14" s="14">
        <f t="shared" si="2"/>
        <v>0</v>
      </c>
      <c r="AV14" s="14">
        <f t="shared" si="5"/>
        <v>0</v>
      </c>
      <c r="AW14" s="14">
        <f t="shared" si="6"/>
        <v>0</v>
      </c>
      <c r="AX14" s="14">
        <f t="shared" si="7"/>
        <v>0</v>
      </c>
      <c r="AY14" s="14">
        <f t="shared" si="8"/>
        <v>0</v>
      </c>
      <c r="AZ14" s="24" t="e">
        <f t="shared" si="3"/>
        <v>#DIV/0!</v>
      </c>
      <c r="BA14" s="26"/>
    </row>
    <row r="15" spans="2:53" ht="51.75" customHeight="1" x14ac:dyDescent="0.25">
      <c r="B15" s="13">
        <f t="shared" si="4"/>
        <v>11</v>
      </c>
      <c r="C15" s="6">
        <f>'RD Konsolide'!D14</f>
        <v>0</v>
      </c>
      <c r="D15" s="74">
        <f>'RD Bireysel'!G14</f>
        <v>0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8"/>
      <c r="AT15" s="23">
        <f t="shared" si="1"/>
        <v>0</v>
      </c>
      <c r="AU15" s="14">
        <f t="shared" si="2"/>
        <v>0</v>
      </c>
      <c r="AV15" s="14">
        <f t="shared" si="5"/>
        <v>0</v>
      </c>
      <c r="AW15" s="14">
        <f t="shared" si="6"/>
        <v>0</v>
      </c>
      <c r="AX15" s="14">
        <f t="shared" si="7"/>
        <v>0</v>
      </c>
      <c r="AY15" s="14">
        <f t="shared" si="8"/>
        <v>0</v>
      </c>
      <c r="AZ15" s="24" t="e">
        <f t="shared" si="3"/>
        <v>#DIV/0!</v>
      </c>
      <c r="BA15" s="26"/>
    </row>
    <row r="16" spans="2:53" ht="51.75" customHeight="1" x14ac:dyDescent="0.25">
      <c r="B16" s="13">
        <f>B15+1</f>
        <v>12</v>
      </c>
      <c r="C16" s="6">
        <f>'RD Konsolide'!D15</f>
        <v>0</v>
      </c>
      <c r="D16" s="74">
        <f>'RD Bireysel'!G15</f>
        <v>0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8"/>
      <c r="AT16" s="23">
        <f t="shared" si="1"/>
        <v>0</v>
      </c>
      <c r="AU16" s="14">
        <f t="shared" si="2"/>
        <v>0</v>
      </c>
      <c r="AV16" s="14">
        <f t="shared" si="5"/>
        <v>0</v>
      </c>
      <c r="AW16" s="14">
        <f t="shared" si="6"/>
        <v>0</v>
      </c>
      <c r="AX16" s="14">
        <f t="shared" si="7"/>
        <v>0</v>
      </c>
      <c r="AY16" s="14">
        <f t="shared" si="8"/>
        <v>0</v>
      </c>
      <c r="AZ16" s="24" t="e">
        <f t="shared" si="3"/>
        <v>#DIV/0!</v>
      </c>
      <c r="BA16" s="26"/>
    </row>
    <row r="17" spans="2:53" ht="51.75" customHeight="1" x14ac:dyDescent="0.25">
      <c r="B17" s="13">
        <f t="shared" si="4"/>
        <v>13</v>
      </c>
      <c r="C17" s="14">
        <f>'RD Konsolide'!D16</f>
        <v>0</v>
      </c>
      <c r="D17" s="75">
        <f>'RD Bireysel'!G16</f>
        <v>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8"/>
      <c r="AT17" s="23">
        <f t="shared" si="1"/>
        <v>0</v>
      </c>
      <c r="AU17" s="14">
        <f t="shared" si="2"/>
        <v>0</v>
      </c>
      <c r="AV17" s="14">
        <f t="shared" si="5"/>
        <v>0</v>
      </c>
      <c r="AW17" s="14">
        <f t="shared" si="6"/>
        <v>0</v>
      </c>
      <c r="AX17" s="14">
        <f t="shared" si="7"/>
        <v>0</v>
      </c>
      <c r="AY17" s="14">
        <f t="shared" si="8"/>
        <v>0</v>
      </c>
      <c r="AZ17" s="24" t="e">
        <f t="shared" si="3"/>
        <v>#DIV/0!</v>
      </c>
      <c r="BA17" s="26"/>
    </row>
    <row r="18" spans="2:53" ht="51.75" customHeight="1" x14ac:dyDescent="0.25">
      <c r="B18" s="13">
        <f t="shared" si="4"/>
        <v>14</v>
      </c>
      <c r="C18" s="14">
        <f>'RD Konsolide'!D17</f>
        <v>0</v>
      </c>
      <c r="D18" s="74">
        <f>'RD Bireysel'!G17</f>
        <v>0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8"/>
      <c r="AT18" s="23">
        <f t="shared" si="1"/>
        <v>0</v>
      </c>
      <c r="AU18" s="14">
        <f t="shared" si="2"/>
        <v>0</v>
      </c>
      <c r="AV18" s="14">
        <f t="shared" si="5"/>
        <v>0</v>
      </c>
      <c r="AW18" s="14">
        <f t="shared" si="6"/>
        <v>0</v>
      </c>
      <c r="AX18" s="14">
        <f t="shared" si="7"/>
        <v>0</v>
      </c>
      <c r="AY18" s="14">
        <f t="shared" si="8"/>
        <v>0</v>
      </c>
      <c r="AZ18" s="24" t="e">
        <f t="shared" si="3"/>
        <v>#DIV/0!</v>
      </c>
      <c r="BA18" s="26"/>
    </row>
    <row r="19" spans="2:53" ht="51.75" customHeight="1" x14ac:dyDescent="0.25">
      <c r="B19" s="13">
        <f t="shared" si="4"/>
        <v>15</v>
      </c>
      <c r="C19" s="14">
        <f>'RD Konsolide'!D18</f>
        <v>0</v>
      </c>
      <c r="D19" s="74">
        <f>'RD Bireysel'!G18</f>
        <v>0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8"/>
      <c r="AT19" s="23">
        <f t="shared" si="1"/>
        <v>0</v>
      </c>
      <c r="AU19" s="14">
        <f t="shared" si="2"/>
        <v>0</v>
      </c>
      <c r="AV19" s="14">
        <f t="shared" si="5"/>
        <v>0</v>
      </c>
      <c r="AW19" s="14">
        <f t="shared" si="6"/>
        <v>0</v>
      </c>
      <c r="AX19" s="14">
        <f t="shared" si="7"/>
        <v>0</v>
      </c>
      <c r="AY19" s="14">
        <f t="shared" si="8"/>
        <v>0</v>
      </c>
      <c r="AZ19" s="24" t="e">
        <f t="shared" si="3"/>
        <v>#DIV/0!</v>
      </c>
      <c r="BA19" s="26"/>
    </row>
    <row r="20" spans="2:53" ht="51.75" hidden="1" customHeight="1" x14ac:dyDescent="0.25">
      <c r="B20" s="13">
        <f t="shared" si="4"/>
        <v>16</v>
      </c>
      <c r="C20" s="14">
        <f>'RD Konsolide'!D19</f>
        <v>0</v>
      </c>
      <c r="D20" s="74">
        <f>'RD Bireysel'!G19</f>
        <v>0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8"/>
      <c r="AT20" s="23">
        <f t="shared" si="1"/>
        <v>0</v>
      </c>
      <c r="AU20" s="14">
        <f t="shared" si="2"/>
        <v>0</v>
      </c>
      <c r="AV20" s="14">
        <f t="shared" si="5"/>
        <v>0</v>
      </c>
      <c r="AW20" s="14">
        <f t="shared" si="6"/>
        <v>0</v>
      </c>
      <c r="AX20" s="14">
        <f t="shared" si="7"/>
        <v>0</v>
      </c>
      <c r="AY20" s="14">
        <f t="shared" si="8"/>
        <v>0</v>
      </c>
      <c r="AZ20" s="24" t="e">
        <f t="shared" si="3"/>
        <v>#DIV/0!</v>
      </c>
      <c r="BA20" s="26"/>
    </row>
    <row r="21" spans="2:53" ht="51.75" hidden="1" customHeight="1" x14ac:dyDescent="0.25">
      <c r="B21" s="13">
        <f t="shared" si="4"/>
        <v>17</v>
      </c>
      <c r="C21" s="14">
        <f>'RD Konsolide'!D20</f>
        <v>0</v>
      </c>
      <c r="D21" s="74">
        <f>'RD Bireysel'!G20</f>
        <v>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8"/>
      <c r="AT21" s="23">
        <f t="shared" si="1"/>
        <v>0</v>
      </c>
      <c r="AU21" s="14">
        <f t="shared" si="2"/>
        <v>0</v>
      </c>
      <c r="AV21" s="14">
        <f t="shared" si="5"/>
        <v>0</v>
      </c>
      <c r="AW21" s="14">
        <f t="shared" si="6"/>
        <v>0</v>
      </c>
      <c r="AX21" s="14">
        <f t="shared" si="7"/>
        <v>0</v>
      </c>
      <c r="AY21" s="14">
        <f t="shared" si="8"/>
        <v>0</v>
      </c>
      <c r="AZ21" s="24" t="e">
        <f t="shared" si="3"/>
        <v>#DIV/0!</v>
      </c>
      <c r="BA21" s="26"/>
    </row>
    <row r="22" spans="2:53" ht="51.75" hidden="1" customHeight="1" x14ac:dyDescent="0.25">
      <c r="B22" s="13">
        <f t="shared" si="4"/>
        <v>18</v>
      </c>
      <c r="C22" s="14">
        <f>'RD Konsolide'!D21</f>
        <v>0</v>
      </c>
      <c r="D22" s="74">
        <f>'RD Bireysel'!G21</f>
        <v>0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8"/>
      <c r="AT22" s="23">
        <f t="shared" si="1"/>
        <v>0</v>
      </c>
      <c r="AU22" s="14">
        <f t="shared" si="2"/>
        <v>0</v>
      </c>
      <c r="AV22" s="14">
        <f t="shared" si="5"/>
        <v>0</v>
      </c>
      <c r="AW22" s="14">
        <f t="shared" si="6"/>
        <v>0</v>
      </c>
      <c r="AX22" s="14">
        <f t="shared" si="7"/>
        <v>0</v>
      </c>
      <c r="AY22" s="14">
        <f t="shared" si="8"/>
        <v>0</v>
      </c>
      <c r="AZ22" s="24" t="e">
        <f t="shared" si="3"/>
        <v>#DIV/0!</v>
      </c>
      <c r="BA22" s="26"/>
    </row>
    <row r="23" spans="2:53" ht="51.75" hidden="1" customHeight="1" x14ac:dyDescent="0.25">
      <c r="B23" s="13">
        <f t="shared" si="4"/>
        <v>19</v>
      </c>
      <c r="C23" s="14">
        <f>'RD Konsolide'!D22</f>
        <v>0</v>
      </c>
      <c r="D23" s="74">
        <f>'RD Bireysel'!G22</f>
        <v>0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8"/>
      <c r="AT23" s="23">
        <f t="shared" si="1"/>
        <v>0</v>
      </c>
      <c r="AU23" s="14">
        <f t="shared" si="2"/>
        <v>0</v>
      </c>
      <c r="AV23" s="14">
        <f t="shared" si="5"/>
        <v>0</v>
      </c>
      <c r="AW23" s="14">
        <f t="shared" si="6"/>
        <v>0</v>
      </c>
      <c r="AX23" s="14">
        <f t="shared" si="7"/>
        <v>0</v>
      </c>
      <c r="AY23" s="14">
        <f t="shared" si="8"/>
        <v>0</v>
      </c>
      <c r="AZ23" s="24" t="e">
        <f t="shared" si="3"/>
        <v>#DIV/0!</v>
      </c>
      <c r="BA23" s="26"/>
    </row>
    <row r="24" spans="2:53" ht="51.75" hidden="1" customHeight="1" x14ac:dyDescent="0.25">
      <c r="B24" s="13">
        <f t="shared" si="4"/>
        <v>20</v>
      </c>
      <c r="C24" s="14">
        <f>'RD Konsolide'!D23</f>
        <v>0</v>
      </c>
      <c r="D24" s="74">
        <f>'RD Bireysel'!G23</f>
        <v>0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8"/>
      <c r="AT24" s="23">
        <f t="shared" si="1"/>
        <v>0</v>
      </c>
      <c r="AU24" s="14">
        <f t="shared" si="2"/>
        <v>0</v>
      </c>
      <c r="AV24" s="14">
        <f t="shared" si="5"/>
        <v>0</v>
      </c>
      <c r="AW24" s="14">
        <f t="shared" si="6"/>
        <v>0</v>
      </c>
      <c r="AX24" s="14">
        <f t="shared" si="7"/>
        <v>0</v>
      </c>
      <c r="AY24" s="14">
        <f t="shared" si="8"/>
        <v>0</v>
      </c>
      <c r="AZ24" s="24" t="e">
        <f t="shared" si="3"/>
        <v>#DIV/0!</v>
      </c>
      <c r="BA24" s="26"/>
    </row>
    <row r="25" spans="2:53" ht="51.75" hidden="1" customHeight="1" x14ac:dyDescent="0.25">
      <c r="B25" s="13">
        <f t="shared" si="4"/>
        <v>21</v>
      </c>
      <c r="C25" s="14">
        <f>'RD Konsolide'!D24</f>
        <v>0</v>
      </c>
      <c r="D25" s="74">
        <f>'RD Bireysel'!G24</f>
        <v>0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8"/>
      <c r="AT25" s="23">
        <f t="shared" ref="AT25:AT33" si="9">COUNTIF(E25:AR25,"5")</f>
        <v>0</v>
      </c>
      <c r="AU25" s="14">
        <f t="shared" ref="AU25:AU33" si="10">COUNTIF(E25:AR25,"4")</f>
        <v>0</v>
      </c>
      <c r="AV25" s="14">
        <f t="shared" ref="AV25:AV33" si="11">COUNTIF(E25:AR25,"3")</f>
        <v>0</v>
      </c>
      <c r="AW25" s="14">
        <f t="shared" ref="AW25:AW33" si="12">COUNTIF(E25:AR25,"2")</f>
        <v>0</v>
      </c>
      <c r="AX25" s="14">
        <f t="shared" ref="AX25:AX33" si="13">COUNTIF(E25:AR25,"1")</f>
        <v>0</v>
      </c>
      <c r="AY25" s="14">
        <f t="shared" ref="AY25:AY33" si="14">SUM(AT25:AX25)</f>
        <v>0</v>
      </c>
      <c r="AZ25" s="24" t="e">
        <f t="shared" si="3"/>
        <v>#DIV/0!</v>
      </c>
      <c r="BA25" s="26"/>
    </row>
    <row r="26" spans="2:53" ht="51.75" hidden="1" customHeight="1" x14ac:dyDescent="0.25">
      <c r="B26" s="13">
        <f t="shared" si="4"/>
        <v>22</v>
      </c>
      <c r="C26" s="14">
        <f>'RD Konsolide'!D25</f>
        <v>0</v>
      </c>
      <c r="D26" s="74">
        <f>'RD Bireysel'!G25</f>
        <v>0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8"/>
      <c r="AT26" s="23">
        <f t="shared" si="9"/>
        <v>0</v>
      </c>
      <c r="AU26" s="14">
        <f t="shared" si="10"/>
        <v>0</v>
      </c>
      <c r="AV26" s="14">
        <f t="shared" si="11"/>
        <v>0</v>
      </c>
      <c r="AW26" s="14">
        <f t="shared" si="12"/>
        <v>0</v>
      </c>
      <c r="AX26" s="14">
        <f t="shared" si="13"/>
        <v>0</v>
      </c>
      <c r="AY26" s="14">
        <f t="shared" si="14"/>
        <v>0</v>
      </c>
      <c r="AZ26" s="24" t="e">
        <f t="shared" si="3"/>
        <v>#DIV/0!</v>
      </c>
      <c r="BA26" s="26"/>
    </row>
    <row r="27" spans="2:53" ht="51.75" hidden="1" customHeight="1" x14ac:dyDescent="0.25">
      <c r="B27" s="13">
        <f t="shared" si="4"/>
        <v>23</v>
      </c>
      <c r="C27" s="14">
        <f>'RD Konsolide'!D26</f>
        <v>0</v>
      </c>
      <c r="D27" s="74">
        <f>'RD Bireysel'!G26</f>
        <v>0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8"/>
      <c r="AT27" s="23">
        <f t="shared" si="9"/>
        <v>0</v>
      </c>
      <c r="AU27" s="14">
        <f t="shared" si="10"/>
        <v>0</v>
      </c>
      <c r="AV27" s="14">
        <f t="shared" si="11"/>
        <v>0</v>
      </c>
      <c r="AW27" s="14">
        <f t="shared" si="12"/>
        <v>0</v>
      </c>
      <c r="AX27" s="14">
        <f t="shared" si="13"/>
        <v>0</v>
      </c>
      <c r="AY27" s="14">
        <f t="shared" si="14"/>
        <v>0</v>
      </c>
      <c r="AZ27" s="24" t="e">
        <f t="shared" si="3"/>
        <v>#DIV/0!</v>
      </c>
      <c r="BA27" s="26"/>
    </row>
    <row r="28" spans="2:53" ht="51.75" hidden="1" customHeight="1" x14ac:dyDescent="0.25">
      <c r="B28" s="13">
        <f t="shared" si="4"/>
        <v>24</v>
      </c>
      <c r="C28" s="14">
        <f>'RD Konsolide'!D27</f>
        <v>0</v>
      </c>
      <c r="D28" s="74">
        <f>'RD Bireysel'!G27</f>
        <v>0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8"/>
      <c r="AT28" s="23">
        <f t="shared" si="9"/>
        <v>0</v>
      </c>
      <c r="AU28" s="14">
        <f t="shared" si="10"/>
        <v>0</v>
      </c>
      <c r="AV28" s="14">
        <f t="shared" si="11"/>
        <v>0</v>
      </c>
      <c r="AW28" s="14">
        <f t="shared" si="12"/>
        <v>0</v>
      </c>
      <c r="AX28" s="14">
        <f t="shared" si="13"/>
        <v>0</v>
      </c>
      <c r="AY28" s="14">
        <f t="shared" si="14"/>
        <v>0</v>
      </c>
      <c r="AZ28" s="24" t="e">
        <f t="shared" si="3"/>
        <v>#DIV/0!</v>
      </c>
      <c r="BA28" s="26"/>
    </row>
    <row r="29" spans="2:53" ht="51.75" hidden="1" customHeight="1" x14ac:dyDescent="0.25">
      <c r="B29" s="13">
        <f t="shared" si="4"/>
        <v>25</v>
      </c>
      <c r="C29" s="14">
        <f>'RD Konsolide'!D28</f>
        <v>0</v>
      </c>
      <c r="D29" s="75">
        <f>'RD Bireysel'!G28</f>
        <v>0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8"/>
      <c r="AT29" s="23">
        <f t="shared" si="9"/>
        <v>0</v>
      </c>
      <c r="AU29" s="14">
        <f t="shared" si="10"/>
        <v>0</v>
      </c>
      <c r="AV29" s="14">
        <f t="shared" si="11"/>
        <v>0</v>
      </c>
      <c r="AW29" s="14">
        <f t="shared" si="12"/>
        <v>0</v>
      </c>
      <c r="AX29" s="14">
        <f t="shared" si="13"/>
        <v>0</v>
      </c>
      <c r="AY29" s="14">
        <f t="shared" si="14"/>
        <v>0</v>
      </c>
      <c r="AZ29" s="24" t="e">
        <f t="shared" si="3"/>
        <v>#DIV/0!</v>
      </c>
      <c r="BA29" s="26"/>
    </row>
    <row r="30" spans="2:53" ht="51.75" hidden="1" customHeight="1" x14ac:dyDescent="0.25">
      <c r="B30" s="13">
        <f t="shared" si="4"/>
        <v>26</v>
      </c>
      <c r="C30" s="14">
        <f>'RD Konsolide'!D29</f>
        <v>0</v>
      </c>
      <c r="D30" s="75">
        <f>'RD Bireysel'!G29</f>
        <v>0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8"/>
      <c r="AT30" s="23">
        <f t="shared" si="9"/>
        <v>0</v>
      </c>
      <c r="AU30" s="14">
        <f t="shared" si="10"/>
        <v>0</v>
      </c>
      <c r="AV30" s="14">
        <f t="shared" si="11"/>
        <v>0</v>
      </c>
      <c r="AW30" s="14">
        <f t="shared" si="12"/>
        <v>0</v>
      </c>
      <c r="AX30" s="14">
        <f t="shared" si="13"/>
        <v>0</v>
      </c>
      <c r="AY30" s="14">
        <f t="shared" si="14"/>
        <v>0</v>
      </c>
      <c r="AZ30" s="24" t="e">
        <f t="shared" si="3"/>
        <v>#DIV/0!</v>
      </c>
      <c r="BA30" s="26"/>
    </row>
    <row r="31" spans="2:53" ht="51.75" hidden="1" customHeight="1" x14ac:dyDescent="0.25">
      <c r="B31" s="13">
        <f t="shared" si="4"/>
        <v>27</v>
      </c>
      <c r="C31" s="14">
        <f>'RD Konsolide'!D30</f>
        <v>0</v>
      </c>
      <c r="D31" s="75">
        <f>'RD Bireysel'!G30</f>
        <v>0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8"/>
      <c r="AT31" s="23">
        <f t="shared" si="9"/>
        <v>0</v>
      </c>
      <c r="AU31" s="14">
        <f t="shared" si="10"/>
        <v>0</v>
      </c>
      <c r="AV31" s="14">
        <f t="shared" si="11"/>
        <v>0</v>
      </c>
      <c r="AW31" s="14">
        <f t="shared" si="12"/>
        <v>0</v>
      </c>
      <c r="AX31" s="14">
        <f t="shared" si="13"/>
        <v>0</v>
      </c>
      <c r="AY31" s="14">
        <f t="shared" si="14"/>
        <v>0</v>
      </c>
      <c r="AZ31" s="24" t="e">
        <f t="shared" si="3"/>
        <v>#DIV/0!</v>
      </c>
      <c r="BA31" s="26"/>
    </row>
    <row r="32" spans="2:53" ht="51.75" hidden="1" customHeight="1" x14ac:dyDescent="0.25">
      <c r="B32" s="13">
        <f t="shared" si="4"/>
        <v>28</v>
      </c>
      <c r="C32" s="14">
        <f>'RD Konsolide'!D31</f>
        <v>0</v>
      </c>
      <c r="D32" s="75">
        <f>'RD Bireysel'!G31</f>
        <v>0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8"/>
      <c r="AT32" s="23">
        <f t="shared" si="9"/>
        <v>0</v>
      </c>
      <c r="AU32" s="14">
        <f t="shared" si="10"/>
        <v>0</v>
      </c>
      <c r="AV32" s="14">
        <f t="shared" si="11"/>
        <v>0</v>
      </c>
      <c r="AW32" s="14">
        <f t="shared" si="12"/>
        <v>0</v>
      </c>
      <c r="AX32" s="14">
        <f t="shared" si="13"/>
        <v>0</v>
      </c>
      <c r="AY32" s="14">
        <f t="shared" si="14"/>
        <v>0</v>
      </c>
      <c r="AZ32" s="24" t="e">
        <f t="shared" si="3"/>
        <v>#DIV/0!</v>
      </c>
      <c r="BA32" s="26"/>
    </row>
    <row r="33" spans="2:53" ht="51.75" hidden="1" customHeight="1" x14ac:dyDescent="0.25">
      <c r="B33" s="13">
        <f t="shared" si="4"/>
        <v>29</v>
      </c>
      <c r="C33" s="14">
        <f>'RD Konsolide'!D32</f>
        <v>0</v>
      </c>
      <c r="D33" s="75">
        <f>'RD Bireysel'!G32</f>
        <v>0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8"/>
      <c r="AT33" s="23">
        <f t="shared" si="9"/>
        <v>0</v>
      </c>
      <c r="AU33" s="14">
        <f t="shared" si="10"/>
        <v>0</v>
      </c>
      <c r="AV33" s="14">
        <f t="shared" si="11"/>
        <v>0</v>
      </c>
      <c r="AW33" s="14">
        <f t="shared" si="12"/>
        <v>0</v>
      </c>
      <c r="AX33" s="14">
        <f t="shared" si="13"/>
        <v>0</v>
      </c>
      <c r="AY33" s="14">
        <f t="shared" si="14"/>
        <v>0</v>
      </c>
      <c r="AZ33" s="24" t="e">
        <f t="shared" si="3"/>
        <v>#DIV/0!</v>
      </c>
      <c r="BA33" s="26"/>
    </row>
    <row r="34" spans="2:53" ht="51.75" hidden="1" customHeight="1" x14ac:dyDescent="0.25">
      <c r="B34" s="13">
        <f t="shared" si="4"/>
        <v>30</v>
      </c>
      <c r="C34" s="14">
        <f>'RD Konsolide'!D33</f>
        <v>0</v>
      </c>
      <c r="D34" s="75">
        <f>'RD Bireysel'!G33</f>
        <v>0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8"/>
      <c r="AT34" s="23">
        <f t="shared" si="1"/>
        <v>0</v>
      </c>
      <c r="AU34" s="14">
        <f t="shared" si="2"/>
        <v>0</v>
      </c>
      <c r="AV34" s="14">
        <f t="shared" si="5"/>
        <v>0</v>
      </c>
      <c r="AW34" s="14">
        <f t="shared" si="6"/>
        <v>0</v>
      </c>
      <c r="AX34" s="14">
        <f t="shared" si="7"/>
        <v>0</v>
      </c>
      <c r="AY34" s="14">
        <f t="shared" si="8"/>
        <v>0</v>
      </c>
      <c r="AZ34" s="24" t="e">
        <f t="shared" si="3"/>
        <v>#DIV/0!</v>
      </c>
      <c r="BA34" s="26"/>
    </row>
    <row r="35" spans="2:53" ht="51.75" hidden="1" customHeight="1" x14ac:dyDescent="0.25">
      <c r="B35" s="13">
        <f t="shared" si="4"/>
        <v>31</v>
      </c>
      <c r="C35" s="14">
        <f>'RD Konsolide'!D34</f>
        <v>0</v>
      </c>
      <c r="D35" s="75">
        <f>'RD Bireysel'!G34</f>
        <v>0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8"/>
      <c r="AT35" s="23">
        <f t="shared" si="1"/>
        <v>0</v>
      </c>
      <c r="AU35" s="14">
        <f t="shared" si="2"/>
        <v>0</v>
      </c>
      <c r="AV35" s="14">
        <f t="shared" si="5"/>
        <v>0</v>
      </c>
      <c r="AW35" s="14">
        <f t="shared" si="6"/>
        <v>0</v>
      </c>
      <c r="AX35" s="14">
        <f t="shared" si="7"/>
        <v>0</v>
      </c>
      <c r="AY35" s="14">
        <f t="shared" si="8"/>
        <v>0</v>
      </c>
      <c r="AZ35" s="24" t="e">
        <f t="shared" si="3"/>
        <v>#DIV/0!</v>
      </c>
      <c r="BA35" s="26"/>
    </row>
    <row r="36" spans="2:53" ht="51.75" hidden="1" customHeight="1" x14ac:dyDescent="0.25">
      <c r="B36" s="13">
        <f t="shared" si="4"/>
        <v>32</v>
      </c>
      <c r="C36" s="14">
        <f>'RD Konsolide'!D35</f>
        <v>0</v>
      </c>
      <c r="D36" s="75">
        <f>'RD Bireysel'!G35</f>
        <v>0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8"/>
      <c r="AT36" s="23">
        <f t="shared" si="1"/>
        <v>0</v>
      </c>
      <c r="AU36" s="14">
        <f t="shared" si="2"/>
        <v>0</v>
      </c>
      <c r="AV36" s="14">
        <f t="shared" si="5"/>
        <v>0</v>
      </c>
      <c r="AW36" s="14">
        <f t="shared" si="6"/>
        <v>0</v>
      </c>
      <c r="AX36" s="14">
        <f t="shared" si="7"/>
        <v>0</v>
      </c>
      <c r="AY36" s="14">
        <f t="shared" si="8"/>
        <v>0</v>
      </c>
      <c r="AZ36" s="24" t="e">
        <f t="shared" si="3"/>
        <v>#DIV/0!</v>
      </c>
      <c r="BA36" s="26"/>
    </row>
    <row r="37" spans="2:53" ht="51.75" hidden="1" customHeight="1" x14ac:dyDescent="0.25">
      <c r="B37" s="13">
        <f t="shared" si="4"/>
        <v>33</v>
      </c>
      <c r="C37" s="14">
        <f>'RD Konsolide'!D36</f>
        <v>0</v>
      </c>
      <c r="D37" s="75">
        <f>'RD Bireysel'!G36</f>
        <v>0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8"/>
      <c r="AT37" s="23">
        <f t="shared" si="1"/>
        <v>0</v>
      </c>
      <c r="AU37" s="14">
        <f t="shared" si="2"/>
        <v>0</v>
      </c>
      <c r="AV37" s="14">
        <f t="shared" si="5"/>
        <v>0</v>
      </c>
      <c r="AW37" s="14">
        <f t="shared" si="6"/>
        <v>0</v>
      </c>
      <c r="AX37" s="14">
        <f t="shared" si="7"/>
        <v>0</v>
      </c>
      <c r="AY37" s="14">
        <f t="shared" si="8"/>
        <v>0</v>
      </c>
      <c r="AZ37" s="24" t="e">
        <f t="shared" si="3"/>
        <v>#DIV/0!</v>
      </c>
      <c r="BA37" s="26"/>
    </row>
    <row r="38" spans="2:53" ht="51.75" hidden="1" customHeight="1" x14ac:dyDescent="0.25">
      <c r="B38" s="13">
        <f t="shared" si="4"/>
        <v>34</v>
      </c>
      <c r="C38" s="14">
        <f>'RD Konsolide'!D37</f>
        <v>0</v>
      </c>
      <c r="D38" s="75">
        <f>'RD Bireysel'!G37</f>
        <v>0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8"/>
      <c r="AT38" s="23">
        <f t="shared" ref="AT38:AT45" si="15">COUNTIF(E38:AR38,"5")</f>
        <v>0</v>
      </c>
      <c r="AU38" s="14">
        <f t="shared" ref="AU38:AU45" si="16">COUNTIF(E38:AR38,"4")</f>
        <v>0</v>
      </c>
      <c r="AV38" s="14">
        <f t="shared" ref="AV38:AV45" si="17">COUNTIF(E38:AR38,"3")</f>
        <v>0</v>
      </c>
      <c r="AW38" s="14">
        <f t="shared" ref="AW38:AW45" si="18">COUNTIF(E38:AR38,"2")</f>
        <v>0</v>
      </c>
      <c r="AX38" s="14">
        <f t="shared" ref="AX38:AX45" si="19">COUNTIF(E38:AR38,"1")</f>
        <v>0</v>
      </c>
      <c r="AY38" s="14">
        <f t="shared" ref="AY38:AY45" si="20">SUM(AT38:AX38)</f>
        <v>0</v>
      </c>
      <c r="AZ38" s="24" t="e">
        <f t="shared" ref="AZ38:AZ45" si="21">ROUND(SUMPRODUCT($AT$4:$AX$4,AT38:AX38)/AY38,0)</f>
        <v>#DIV/0!</v>
      </c>
      <c r="BA38" s="26"/>
    </row>
    <row r="39" spans="2:53" ht="51.75" hidden="1" customHeight="1" x14ac:dyDescent="0.25">
      <c r="B39" s="13">
        <f t="shared" si="4"/>
        <v>35</v>
      </c>
      <c r="C39" s="14">
        <f>'RD Konsolide'!D38</f>
        <v>0</v>
      </c>
      <c r="D39" s="75">
        <f>'RD Bireysel'!G38</f>
        <v>0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8"/>
      <c r="AT39" s="23">
        <f t="shared" si="15"/>
        <v>0</v>
      </c>
      <c r="AU39" s="14">
        <f t="shared" si="16"/>
        <v>0</v>
      </c>
      <c r="AV39" s="14">
        <f t="shared" si="17"/>
        <v>0</v>
      </c>
      <c r="AW39" s="14">
        <f t="shared" si="18"/>
        <v>0</v>
      </c>
      <c r="AX39" s="14">
        <f t="shared" si="19"/>
        <v>0</v>
      </c>
      <c r="AY39" s="14">
        <f t="shared" si="20"/>
        <v>0</v>
      </c>
      <c r="AZ39" s="24" t="e">
        <f t="shared" si="21"/>
        <v>#DIV/0!</v>
      </c>
      <c r="BA39" s="26"/>
    </row>
    <row r="40" spans="2:53" ht="51.75" hidden="1" customHeight="1" x14ac:dyDescent="0.25">
      <c r="B40" s="13">
        <f t="shared" si="4"/>
        <v>36</v>
      </c>
      <c r="C40" s="14">
        <f>'RD Konsolide'!D39</f>
        <v>0</v>
      </c>
      <c r="D40" s="75">
        <f>'RD Bireysel'!G39</f>
        <v>0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8"/>
      <c r="AT40" s="23">
        <f t="shared" si="15"/>
        <v>0</v>
      </c>
      <c r="AU40" s="14">
        <f t="shared" si="16"/>
        <v>0</v>
      </c>
      <c r="AV40" s="14">
        <f t="shared" si="17"/>
        <v>0</v>
      </c>
      <c r="AW40" s="14">
        <f t="shared" si="18"/>
        <v>0</v>
      </c>
      <c r="AX40" s="14">
        <f t="shared" si="19"/>
        <v>0</v>
      </c>
      <c r="AY40" s="14">
        <f t="shared" si="20"/>
        <v>0</v>
      </c>
      <c r="AZ40" s="24" t="e">
        <f t="shared" si="21"/>
        <v>#DIV/0!</v>
      </c>
      <c r="BA40" s="26"/>
    </row>
    <row r="41" spans="2:53" ht="51.75" hidden="1" customHeight="1" x14ac:dyDescent="0.25">
      <c r="B41" s="13">
        <f t="shared" si="4"/>
        <v>37</v>
      </c>
      <c r="C41" s="14">
        <f>'RD Konsolide'!D40</f>
        <v>0</v>
      </c>
      <c r="D41" s="75">
        <f>'RD Bireysel'!G40</f>
        <v>0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8"/>
      <c r="AT41" s="23">
        <f t="shared" si="15"/>
        <v>0</v>
      </c>
      <c r="AU41" s="14">
        <f t="shared" si="16"/>
        <v>0</v>
      </c>
      <c r="AV41" s="14">
        <f t="shared" si="17"/>
        <v>0</v>
      </c>
      <c r="AW41" s="14">
        <f t="shared" si="18"/>
        <v>0</v>
      </c>
      <c r="AX41" s="14">
        <f t="shared" si="19"/>
        <v>0</v>
      </c>
      <c r="AY41" s="14">
        <f t="shared" si="20"/>
        <v>0</v>
      </c>
      <c r="AZ41" s="24" t="e">
        <f t="shared" si="21"/>
        <v>#DIV/0!</v>
      </c>
      <c r="BA41" s="26"/>
    </row>
    <row r="42" spans="2:53" ht="51.75" hidden="1" customHeight="1" x14ac:dyDescent="0.25">
      <c r="B42" s="13">
        <f t="shared" si="4"/>
        <v>38</v>
      </c>
      <c r="C42" s="14">
        <f>'RD Konsolide'!D41</f>
        <v>0</v>
      </c>
      <c r="D42" s="75">
        <f>'RD Bireysel'!G41</f>
        <v>0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8"/>
      <c r="AT42" s="23">
        <f t="shared" si="15"/>
        <v>0</v>
      </c>
      <c r="AU42" s="14">
        <f t="shared" si="16"/>
        <v>0</v>
      </c>
      <c r="AV42" s="14">
        <f t="shared" si="17"/>
        <v>0</v>
      </c>
      <c r="AW42" s="14">
        <f t="shared" si="18"/>
        <v>0</v>
      </c>
      <c r="AX42" s="14">
        <f t="shared" si="19"/>
        <v>0</v>
      </c>
      <c r="AY42" s="14">
        <f t="shared" si="20"/>
        <v>0</v>
      </c>
      <c r="AZ42" s="24" t="e">
        <f t="shared" si="21"/>
        <v>#DIV/0!</v>
      </c>
      <c r="BA42" s="26"/>
    </row>
    <row r="43" spans="2:53" ht="51.75" hidden="1" customHeight="1" x14ac:dyDescent="0.25">
      <c r="B43" s="13">
        <f t="shared" si="4"/>
        <v>39</v>
      </c>
      <c r="C43" s="14">
        <f>'RD Konsolide'!D42</f>
        <v>0</v>
      </c>
      <c r="D43" s="75">
        <f>'RD Bireysel'!G42</f>
        <v>0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8"/>
      <c r="AT43" s="23">
        <f t="shared" si="15"/>
        <v>0</v>
      </c>
      <c r="AU43" s="14">
        <f t="shared" si="16"/>
        <v>0</v>
      </c>
      <c r="AV43" s="14">
        <f t="shared" si="17"/>
        <v>0</v>
      </c>
      <c r="AW43" s="14">
        <f t="shared" si="18"/>
        <v>0</v>
      </c>
      <c r="AX43" s="14">
        <f t="shared" si="19"/>
        <v>0</v>
      </c>
      <c r="AY43" s="14">
        <f t="shared" si="20"/>
        <v>0</v>
      </c>
      <c r="AZ43" s="24" t="e">
        <f t="shared" si="21"/>
        <v>#DIV/0!</v>
      </c>
      <c r="BA43" s="26"/>
    </row>
    <row r="44" spans="2:53" ht="51.75" hidden="1" customHeight="1" x14ac:dyDescent="0.25">
      <c r="B44" s="13">
        <f t="shared" si="4"/>
        <v>40</v>
      </c>
      <c r="C44" s="69">
        <f>'RD Konsolide'!D43</f>
        <v>0</v>
      </c>
      <c r="D44" s="75">
        <f>'RD Bireysel'!G43</f>
        <v>0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80"/>
      <c r="AT44" s="23">
        <f t="shared" si="15"/>
        <v>0</v>
      </c>
      <c r="AU44" s="14">
        <f t="shared" si="16"/>
        <v>0</v>
      </c>
      <c r="AV44" s="14">
        <f t="shared" si="17"/>
        <v>0</v>
      </c>
      <c r="AW44" s="14">
        <f t="shared" si="18"/>
        <v>0</v>
      </c>
      <c r="AX44" s="14">
        <f t="shared" si="19"/>
        <v>0</v>
      </c>
      <c r="AY44" s="14">
        <f t="shared" si="20"/>
        <v>0</v>
      </c>
      <c r="AZ44" s="24" t="e">
        <f t="shared" si="21"/>
        <v>#DIV/0!</v>
      </c>
      <c r="BA44" s="26"/>
    </row>
    <row r="45" spans="2:53" ht="51.75" hidden="1" customHeight="1" thickBot="1" x14ac:dyDescent="0.3">
      <c r="B45" s="13">
        <f t="shared" si="4"/>
        <v>41</v>
      </c>
      <c r="C45" s="25">
        <f>'RD Konsolide'!D44</f>
        <v>0</v>
      </c>
      <c r="D45" s="75">
        <f>'RD Bireysel'!G44</f>
        <v>0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2"/>
      <c r="AT45" s="23">
        <f t="shared" si="15"/>
        <v>0</v>
      </c>
      <c r="AU45" s="14">
        <f t="shared" si="16"/>
        <v>0</v>
      </c>
      <c r="AV45" s="14">
        <f t="shared" si="17"/>
        <v>0</v>
      </c>
      <c r="AW45" s="14">
        <f t="shared" si="18"/>
        <v>0</v>
      </c>
      <c r="AX45" s="14">
        <f t="shared" si="19"/>
        <v>0</v>
      </c>
      <c r="AY45" s="14">
        <f t="shared" si="20"/>
        <v>0</v>
      </c>
      <c r="AZ45" s="24" t="e">
        <f t="shared" si="21"/>
        <v>#DIV/0!</v>
      </c>
      <c r="BA45" s="26"/>
    </row>
    <row r="46" spans="2:53" ht="51.75" customHeight="1" x14ac:dyDescent="0.25">
      <c r="B46" s="28"/>
      <c r="C46" s="29"/>
      <c r="D46" s="29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T46" s="29"/>
      <c r="AU46" s="29"/>
      <c r="AV46" s="29"/>
      <c r="AW46" s="29"/>
      <c r="AX46" s="29"/>
      <c r="AY46" s="29"/>
      <c r="AZ46" s="29"/>
      <c r="BA46" s="26"/>
    </row>
    <row r="47" spans="2:53" ht="51.75" customHeight="1" thickBot="1" x14ac:dyDescent="0.3"/>
    <row r="48" spans="2:53" ht="51.75" customHeight="1" thickBot="1" x14ac:dyDescent="0.3">
      <c r="B48" s="391" t="s">
        <v>7</v>
      </c>
      <c r="C48" s="392"/>
      <c r="D48" s="392"/>
      <c r="E48" s="392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2"/>
      <c r="Q48" s="392"/>
      <c r="R48" s="392"/>
      <c r="S48" s="392"/>
      <c r="T48" s="392"/>
      <c r="U48" s="392"/>
      <c r="V48" s="392"/>
      <c r="W48" s="392"/>
      <c r="X48" s="392"/>
      <c r="Y48" s="392"/>
      <c r="Z48" s="392"/>
      <c r="AA48" s="392"/>
      <c r="AB48" s="392"/>
      <c r="AC48" s="392"/>
      <c r="AD48" s="392"/>
      <c r="AE48" s="392"/>
      <c r="AF48" s="392"/>
      <c r="AG48" s="392"/>
      <c r="AH48" s="392"/>
      <c r="AI48" s="392"/>
      <c r="AJ48" s="392"/>
      <c r="AK48" s="392"/>
      <c r="AL48" s="392"/>
      <c r="AM48" s="392"/>
      <c r="AN48" s="392"/>
      <c r="AO48" s="393"/>
      <c r="AT48" s="385" t="s">
        <v>14</v>
      </c>
      <c r="AU48" s="386"/>
      <c r="AV48" s="386"/>
      <c r="AW48" s="386"/>
      <c r="AX48" s="386"/>
      <c r="AY48" s="386"/>
      <c r="AZ48" s="387"/>
    </row>
    <row r="49" spans="2:53" ht="51.75" customHeight="1" x14ac:dyDescent="0.25">
      <c r="B49" s="16" t="s">
        <v>2</v>
      </c>
      <c r="C49" s="17" t="s">
        <v>1</v>
      </c>
      <c r="D49" s="17" t="s">
        <v>9</v>
      </c>
      <c r="E49" s="17">
        <v>1</v>
      </c>
      <c r="F49" s="17">
        <f>E49+1</f>
        <v>2</v>
      </c>
      <c r="G49" s="17">
        <f t="shared" ref="G49:AP49" si="22">F49+1</f>
        <v>3</v>
      </c>
      <c r="H49" s="17">
        <f t="shared" si="22"/>
        <v>4</v>
      </c>
      <c r="I49" s="17">
        <f t="shared" si="22"/>
        <v>5</v>
      </c>
      <c r="J49" s="17">
        <f t="shared" si="22"/>
        <v>6</v>
      </c>
      <c r="K49" s="17">
        <f t="shared" si="22"/>
        <v>7</v>
      </c>
      <c r="L49" s="17">
        <f t="shared" si="22"/>
        <v>8</v>
      </c>
      <c r="M49" s="17">
        <f t="shared" si="22"/>
        <v>9</v>
      </c>
      <c r="N49" s="17">
        <f t="shared" si="22"/>
        <v>10</v>
      </c>
      <c r="O49" s="17">
        <f t="shared" si="22"/>
        <v>11</v>
      </c>
      <c r="P49" s="17">
        <f t="shared" si="22"/>
        <v>12</v>
      </c>
      <c r="Q49" s="17">
        <f t="shared" si="22"/>
        <v>13</v>
      </c>
      <c r="R49" s="17">
        <f t="shared" si="22"/>
        <v>14</v>
      </c>
      <c r="S49" s="17">
        <f t="shared" si="22"/>
        <v>15</v>
      </c>
      <c r="T49" s="17">
        <f t="shared" si="22"/>
        <v>16</v>
      </c>
      <c r="U49" s="17">
        <f t="shared" si="22"/>
        <v>17</v>
      </c>
      <c r="V49" s="17">
        <f t="shared" si="22"/>
        <v>18</v>
      </c>
      <c r="W49" s="17">
        <f t="shared" si="22"/>
        <v>19</v>
      </c>
      <c r="X49" s="17">
        <f t="shared" si="22"/>
        <v>20</v>
      </c>
      <c r="Y49" s="17">
        <f t="shared" si="22"/>
        <v>21</v>
      </c>
      <c r="Z49" s="17">
        <f t="shared" si="22"/>
        <v>22</v>
      </c>
      <c r="AA49" s="17">
        <f t="shared" si="22"/>
        <v>23</v>
      </c>
      <c r="AB49" s="17">
        <f t="shared" si="22"/>
        <v>24</v>
      </c>
      <c r="AC49" s="17">
        <f t="shared" si="22"/>
        <v>25</v>
      </c>
      <c r="AD49" s="17">
        <f t="shared" si="22"/>
        <v>26</v>
      </c>
      <c r="AE49" s="17">
        <f t="shared" si="22"/>
        <v>27</v>
      </c>
      <c r="AF49" s="17">
        <f t="shared" si="22"/>
        <v>28</v>
      </c>
      <c r="AG49" s="17">
        <f t="shared" si="22"/>
        <v>29</v>
      </c>
      <c r="AH49" s="17">
        <f t="shared" si="22"/>
        <v>30</v>
      </c>
      <c r="AI49" s="17">
        <f t="shared" si="22"/>
        <v>31</v>
      </c>
      <c r="AJ49" s="17">
        <f t="shared" si="22"/>
        <v>32</v>
      </c>
      <c r="AK49" s="17">
        <f t="shared" si="22"/>
        <v>33</v>
      </c>
      <c r="AL49" s="17">
        <f t="shared" si="22"/>
        <v>34</v>
      </c>
      <c r="AM49" s="17">
        <f t="shared" si="22"/>
        <v>35</v>
      </c>
      <c r="AN49" s="17">
        <f t="shared" si="22"/>
        <v>36</v>
      </c>
      <c r="AO49" s="17">
        <f t="shared" si="22"/>
        <v>37</v>
      </c>
      <c r="AP49" s="17">
        <f t="shared" si="22"/>
        <v>38</v>
      </c>
      <c r="AQ49" s="17">
        <f>AP49+1</f>
        <v>39</v>
      </c>
      <c r="AR49" s="18">
        <f>AQ49+1</f>
        <v>40</v>
      </c>
      <c r="AT49" s="20">
        <v>5</v>
      </c>
      <c r="AU49" s="19">
        <v>4</v>
      </c>
      <c r="AV49" s="19">
        <v>3</v>
      </c>
      <c r="AW49" s="19">
        <v>2</v>
      </c>
      <c r="AX49" s="19">
        <v>1</v>
      </c>
      <c r="AY49" s="19" t="s">
        <v>12</v>
      </c>
      <c r="AZ49" s="21" t="s">
        <v>13</v>
      </c>
    </row>
    <row r="50" spans="2:53" ht="51.75" customHeight="1" x14ac:dyDescent="0.25">
      <c r="B50" s="13">
        <v>1</v>
      </c>
      <c r="C50" s="6">
        <f>'RD Bireysel'!D4</f>
        <v>0</v>
      </c>
      <c r="D50" s="31">
        <f>'RD Bireysel'!G4</f>
        <v>0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8"/>
      <c r="AT50" s="23">
        <f>COUNTIF(E50:AR50,"5")</f>
        <v>0</v>
      </c>
      <c r="AU50" s="14">
        <f t="shared" ref="AU50:AU60" si="23">COUNTIF(E50:AR50,"4")</f>
        <v>0</v>
      </c>
      <c r="AV50" s="14">
        <f>COUNTIF(E50:AR50,"3")</f>
        <v>0</v>
      </c>
      <c r="AW50" s="14">
        <f>COUNTIF(E50:AR50,"2")</f>
        <v>0</v>
      </c>
      <c r="AX50" s="14">
        <f>COUNTIF(E50:AR50,"1")</f>
        <v>0</v>
      </c>
      <c r="AY50" s="14">
        <f>SUM(AT50:AX50)</f>
        <v>0</v>
      </c>
      <c r="AZ50" s="24" t="e">
        <f t="shared" ref="AZ50:AZ60" si="24">ROUND(SUMPRODUCT($AT$4:$AX$4,AT50:AX50)/AY50,0)</f>
        <v>#DIV/0!</v>
      </c>
      <c r="BA50" s="26"/>
    </row>
    <row r="51" spans="2:53" ht="51.75" customHeight="1" x14ac:dyDescent="0.25">
      <c r="B51" s="13">
        <f>B50+1</f>
        <v>2</v>
      </c>
      <c r="C51" s="6">
        <f>'RD Bireysel'!D5</f>
        <v>0</v>
      </c>
      <c r="D51" s="31">
        <f>'RD Bireysel'!G5</f>
        <v>0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8"/>
      <c r="AT51" s="23">
        <f t="shared" ref="AT51:AT60" si="25">COUNTIF(E51:AR51,"5")</f>
        <v>0</v>
      </c>
      <c r="AU51" s="14">
        <f t="shared" si="23"/>
        <v>0</v>
      </c>
      <c r="AV51" s="14">
        <f t="shared" ref="AV51:AV60" si="26">COUNTIF(E51:AR51,"3")</f>
        <v>0</v>
      </c>
      <c r="AW51" s="14">
        <f t="shared" ref="AW51:AW60" si="27">COUNTIF(E51:AR51,"2")</f>
        <v>0</v>
      </c>
      <c r="AX51" s="14">
        <f t="shared" ref="AX51:AX60" si="28">COUNTIF(E51:AR51,"1")</f>
        <v>0</v>
      </c>
      <c r="AY51" s="14">
        <f t="shared" ref="AY51:AY60" si="29">SUM(AT51:AX51)</f>
        <v>0</v>
      </c>
      <c r="AZ51" s="24" t="e">
        <f t="shared" si="24"/>
        <v>#DIV/0!</v>
      </c>
      <c r="BA51" s="26"/>
    </row>
    <row r="52" spans="2:53" ht="51.75" customHeight="1" x14ac:dyDescent="0.25">
      <c r="B52" s="13">
        <f t="shared" ref="B52:B90" si="30">B51+1</f>
        <v>3</v>
      </c>
      <c r="C52" s="6">
        <f>'RD Bireysel'!D6</f>
        <v>0</v>
      </c>
      <c r="D52" s="31">
        <f>'RD Bireysel'!G6</f>
        <v>0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8"/>
      <c r="AT52" s="23">
        <f t="shared" si="25"/>
        <v>0</v>
      </c>
      <c r="AU52" s="14">
        <f t="shared" si="23"/>
        <v>0</v>
      </c>
      <c r="AV52" s="14">
        <f t="shared" si="26"/>
        <v>0</v>
      </c>
      <c r="AW52" s="14">
        <f t="shared" si="27"/>
        <v>0</v>
      </c>
      <c r="AX52" s="14">
        <f t="shared" si="28"/>
        <v>0</v>
      </c>
      <c r="AY52" s="14">
        <f t="shared" si="29"/>
        <v>0</v>
      </c>
      <c r="AZ52" s="24" t="e">
        <f t="shared" si="24"/>
        <v>#DIV/0!</v>
      </c>
      <c r="BA52" s="26"/>
    </row>
    <row r="53" spans="2:53" ht="51.75" customHeight="1" x14ac:dyDescent="0.25">
      <c r="B53" s="13">
        <f t="shared" si="30"/>
        <v>4</v>
      </c>
      <c r="C53" s="6">
        <f>'RD Bireysel'!D7</f>
        <v>0</v>
      </c>
      <c r="D53" s="31">
        <f>'RD Bireysel'!G7</f>
        <v>0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8"/>
      <c r="AT53" s="23">
        <f t="shared" si="25"/>
        <v>0</v>
      </c>
      <c r="AU53" s="14">
        <f t="shared" si="23"/>
        <v>0</v>
      </c>
      <c r="AV53" s="14">
        <f t="shared" si="26"/>
        <v>0</v>
      </c>
      <c r="AW53" s="14">
        <f t="shared" si="27"/>
        <v>0</v>
      </c>
      <c r="AX53" s="14">
        <f t="shared" si="28"/>
        <v>0</v>
      </c>
      <c r="AY53" s="14">
        <f t="shared" si="29"/>
        <v>0</v>
      </c>
      <c r="AZ53" s="24" t="e">
        <f t="shared" si="24"/>
        <v>#DIV/0!</v>
      </c>
      <c r="BA53" s="26"/>
    </row>
    <row r="54" spans="2:53" ht="51.75" customHeight="1" x14ac:dyDescent="0.25">
      <c r="B54" s="13">
        <f t="shared" si="30"/>
        <v>5</v>
      </c>
      <c r="C54" s="6">
        <f>'RD Bireysel'!D8</f>
        <v>0</v>
      </c>
      <c r="D54" s="31">
        <f>'RD Bireysel'!G8</f>
        <v>0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8"/>
      <c r="AT54" s="23">
        <f t="shared" si="25"/>
        <v>0</v>
      </c>
      <c r="AU54" s="14">
        <f t="shared" si="23"/>
        <v>0</v>
      </c>
      <c r="AV54" s="14">
        <f t="shared" si="26"/>
        <v>0</v>
      </c>
      <c r="AW54" s="14">
        <f t="shared" si="27"/>
        <v>0</v>
      </c>
      <c r="AX54" s="14">
        <f t="shared" si="28"/>
        <v>0</v>
      </c>
      <c r="AY54" s="14">
        <f t="shared" si="29"/>
        <v>0</v>
      </c>
      <c r="AZ54" s="24" t="e">
        <f t="shared" si="24"/>
        <v>#DIV/0!</v>
      </c>
      <c r="BA54" s="26"/>
    </row>
    <row r="55" spans="2:53" ht="51.75" customHeight="1" x14ac:dyDescent="0.25">
      <c r="B55" s="13">
        <f t="shared" si="30"/>
        <v>6</v>
      </c>
      <c r="C55" s="6">
        <f>'RD Bireysel'!D9</f>
        <v>0</v>
      </c>
      <c r="D55" s="31">
        <f>'RD Bireysel'!G9</f>
        <v>0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8"/>
      <c r="AT55" s="23">
        <f t="shared" si="25"/>
        <v>0</v>
      </c>
      <c r="AU55" s="14">
        <f t="shared" si="23"/>
        <v>0</v>
      </c>
      <c r="AV55" s="14">
        <f t="shared" si="26"/>
        <v>0</v>
      </c>
      <c r="AW55" s="14">
        <f t="shared" si="27"/>
        <v>0</v>
      </c>
      <c r="AX55" s="14">
        <f t="shared" si="28"/>
        <v>0</v>
      </c>
      <c r="AY55" s="14">
        <f t="shared" si="29"/>
        <v>0</v>
      </c>
      <c r="AZ55" s="24" t="e">
        <f t="shared" si="24"/>
        <v>#DIV/0!</v>
      </c>
      <c r="BA55" s="26"/>
    </row>
    <row r="56" spans="2:53" ht="51.75" customHeight="1" x14ac:dyDescent="0.25">
      <c r="B56" s="13">
        <f t="shared" si="30"/>
        <v>7</v>
      </c>
      <c r="C56" s="6">
        <f>'RD Bireysel'!D10</f>
        <v>0</v>
      </c>
      <c r="D56" s="31">
        <f>'RD Bireysel'!G10</f>
        <v>0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8"/>
      <c r="AT56" s="23">
        <f t="shared" si="25"/>
        <v>0</v>
      </c>
      <c r="AU56" s="14">
        <f t="shared" si="23"/>
        <v>0</v>
      </c>
      <c r="AV56" s="14">
        <f t="shared" si="26"/>
        <v>0</v>
      </c>
      <c r="AW56" s="14">
        <f t="shared" si="27"/>
        <v>0</v>
      </c>
      <c r="AX56" s="14">
        <f t="shared" si="28"/>
        <v>0</v>
      </c>
      <c r="AY56" s="14">
        <f t="shared" si="29"/>
        <v>0</v>
      </c>
      <c r="AZ56" s="24" t="e">
        <f t="shared" si="24"/>
        <v>#DIV/0!</v>
      </c>
      <c r="BA56" s="26"/>
    </row>
    <row r="57" spans="2:53" ht="51.75" customHeight="1" x14ac:dyDescent="0.25">
      <c r="B57" s="13">
        <f t="shared" si="30"/>
        <v>8</v>
      </c>
      <c r="C57" s="6">
        <f>'RD Bireysel'!D11</f>
        <v>0</v>
      </c>
      <c r="D57" s="31">
        <f>'RD Bireysel'!G11</f>
        <v>0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8"/>
      <c r="AT57" s="23">
        <f t="shared" si="25"/>
        <v>0</v>
      </c>
      <c r="AU57" s="14">
        <f t="shared" si="23"/>
        <v>0</v>
      </c>
      <c r="AV57" s="14">
        <f t="shared" si="26"/>
        <v>0</v>
      </c>
      <c r="AW57" s="14">
        <f t="shared" si="27"/>
        <v>0</v>
      </c>
      <c r="AX57" s="14">
        <f t="shared" si="28"/>
        <v>0</v>
      </c>
      <c r="AY57" s="14">
        <f t="shared" si="29"/>
        <v>0</v>
      </c>
      <c r="AZ57" s="24" t="e">
        <f t="shared" si="24"/>
        <v>#DIV/0!</v>
      </c>
      <c r="BA57" s="26"/>
    </row>
    <row r="58" spans="2:53" ht="51.75" customHeight="1" x14ac:dyDescent="0.25">
      <c r="B58" s="13">
        <f t="shared" si="30"/>
        <v>9</v>
      </c>
      <c r="C58" s="6">
        <f>'RD Bireysel'!D12</f>
        <v>0</v>
      </c>
      <c r="D58" s="31">
        <f>'RD Bireysel'!G12</f>
        <v>0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8"/>
      <c r="AT58" s="23">
        <f t="shared" si="25"/>
        <v>0</v>
      </c>
      <c r="AU58" s="14">
        <f t="shared" si="23"/>
        <v>0</v>
      </c>
      <c r="AV58" s="14">
        <f t="shared" si="26"/>
        <v>0</v>
      </c>
      <c r="AW58" s="14">
        <f t="shared" si="27"/>
        <v>0</v>
      </c>
      <c r="AX58" s="14">
        <f t="shared" si="28"/>
        <v>0</v>
      </c>
      <c r="AY58" s="14">
        <f t="shared" si="29"/>
        <v>0</v>
      </c>
      <c r="AZ58" s="24" t="e">
        <f t="shared" si="24"/>
        <v>#DIV/0!</v>
      </c>
      <c r="BA58" s="26"/>
    </row>
    <row r="59" spans="2:53" ht="51.75" customHeight="1" x14ac:dyDescent="0.25">
      <c r="B59" s="13">
        <f t="shared" si="30"/>
        <v>10</v>
      </c>
      <c r="C59" s="6">
        <f>'RD Bireysel'!D13</f>
        <v>0</v>
      </c>
      <c r="D59" s="31">
        <f>'RD Bireysel'!G13</f>
        <v>0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8"/>
      <c r="AT59" s="23">
        <f t="shared" si="25"/>
        <v>0</v>
      </c>
      <c r="AU59" s="14">
        <f t="shared" si="23"/>
        <v>0</v>
      </c>
      <c r="AV59" s="14">
        <f t="shared" si="26"/>
        <v>0</v>
      </c>
      <c r="AW59" s="14">
        <f t="shared" si="27"/>
        <v>0</v>
      </c>
      <c r="AX59" s="14">
        <f t="shared" si="28"/>
        <v>0</v>
      </c>
      <c r="AY59" s="14">
        <f t="shared" si="29"/>
        <v>0</v>
      </c>
      <c r="AZ59" s="24" t="e">
        <f t="shared" si="24"/>
        <v>#DIV/0!</v>
      </c>
      <c r="BA59" s="26"/>
    </row>
    <row r="60" spans="2:53" ht="51.75" customHeight="1" x14ac:dyDescent="0.25">
      <c r="B60" s="13">
        <f t="shared" si="30"/>
        <v>11</v>
      </c>
      <c r="C60" s="6">
        <f>'RD Bireysel'!D14</f>
        <v>0</v>
      </c>
      <c r="D60" s="32">
        <f>'RD Bireysel'!G14</f>
        <v>0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8"/>
      <c r="AT60" s="23">
        <f t="shared" si="25"/>
        <v>0</v>
      </c>
      <c r="AU60" s="14">
        <f t="shared" si="23"/>
        <v>0</v>
      </c>
      <c r="AV60" s="14">
        <f t="shared" si="26"/>
        <v>0</v>
      </c>
      <c r="AW60" s="14">
        <f t="shared" si="27"/>
        <v>0</v>
      </c>
      <c r="AX60" s="14">
        <f t="shared" si="28"/>
        <v>0</v>
      </c>
      <c r="AY60" s="14">
        <f t="shared" si="29"/>
        <v>0</v>
      </c>
      <c r="AZ60" s="24" t="e">
        <f t="shared" si="24"/>
        <v>#DIV/0!</v>
      </c>
      <c r="BA60" s="26"/>
    </row>
    <row r="61" spans="2:53" ht="51.75" customHeight="1" x14ac:dyDescent="0.25">
      <c r="B61" s="13">
        <f t="shared" si="30"/>
        <v>12</v>
      </c>
      <c r="C61" s="6">
        <f>'RD Bireysel'!D15</f>
        <v>0</v>
      </c>
      <c r="D61" s="67">
        <f>'RD Bireysel'!G15</f>
        <v>0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8"/>
      <c r="AT61" s="23">
        <f t="shared" ref="AT61:AT87" si="31">COUNTIF(E61:AR61,"5")</f>
        <v>0</v>
      </c>
      <c r="AU61" s="14">
        <f t="shared" ref="AU61:AU87" si="32">COUNTIF(E61:AR61,"4")</f>
        <v>0</v>
      </c>
      <c r="AV61" s="14">
        <f t="shared" ref="AV61:AV87" si="33">COUNTIF(E61:AR61,"3")</f>
        <v>0</v>
      </c>
      <c r="AW61" s="14">
        <f t="shared" ref="AW61:AW87" si="34">COUNTIF(E61:AR61,"2")</f>
        <v>0</v>
      </c>
      <c r="AX61" s="14">
        <f t="shared" ref="AX61:AX87" si="35">COUNTIF(E61:AR61,"1")</f>
        <v>0</v>
      </c>
      <c r="AY61" s="14">
        <f t="shared" ref="AY61:AY87" si="36">SUM(AT61:AX61)</f>
        <v>0</v>
      </c>
      <c r="AZ61" s="24" t="e">
        <f t="shared" ref="AZ61:AZ87" si="37">ROUND(SUMPRODUCT($AT$4:$AX$4,AT61:AX61)/AY61,0)</f>
        <v>#DIV/0!</v>
      </c>
      <c r="BA61" s="26"/>
    </row>
    <row r="62" spans="2:53" ht="51.75" customHeight="1" x14ac:dyDescent="0.25">
      <c r="B62" s="13">
        <f t="shared" si="30"/>
        <v>13</v>
      </c>
      <c r="C62" s="66">
        <f>'RD Bireysel'!D16</f>
        <v>0</v>
      </c>
      <c r="D62" s="65">
        <f>'RD Bireysel'!G16</f>
        <v>0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8"/>
      <c r="AT62" s="23">
        <f t="shared" si="31"/>
        <v>0</v>
      </c>
      <c r="AU62" s="14">
        <f t="shared" si="32"/>
        <v>0</v>
      </c>
      <c r="AV62" s="14">
        <f t="shared" si="33"/>
        <v>0</v>
      </c>
      <c r="AW62" s="14">
        <f t="shared" si="34"/>
        <v>0</v>
      </c>
      <c r="AX62" s="14">
        <f t="shared" si="35"/>
        <v>0</v>
      </c>
      <c r="AY62" s="14">
        <f t="shared" si="36"/>
        <v>0</v>
      </c>
      <c r="AZ62" s="24" t="e">
        <f t="shared" si="37"/>
        <v>#DIV/0!</v>
      </c>
      <c r="BA62" s="26"/>
    </row>
    <row r="63" spans="2:53" ht="51.75" customHeight="1" x14ac:dyDescent="0.25">
      <c r="B63" s="68">
        <f t="shared" si="30"/>
        <v>14</v>
      </c>
      <c r="C63" s="6">
        <f>'RD Bireysel'!D17</f>
        <v>0</v>
      </c>
      <c r="D63" s="67">
        <f>'RD Bireysel'!G17</f>
        <v>0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8"/>
      <c r="AT63" s="23">
        <f t="shared" si="31"/>
        <v>0</v>
      </c>
      <c r="AU63" s="14">
        <f t="shared" si="32"/>
        <v>0</v>
      </c>
      <c r="AV63" s="14">
        <f t="shared" si="33"/>
        <v>0</v>
      </c>
      <c r="AW63" s="14">
        <f t="shared" si="34"/>
        <v>0</v>
      </c>
      <c r="AX63" s="14">
        <f t="shared" si="35"/>
        <v>0</v>
      </c>
      <c r="AY63" s="14">
        <f t="shared" si="36"/>
        <v>0</v>
      </c>
      <c r="AZ63" s="24" t="e">
        <f t="shared" si="37"/>
        <v>#DIV/0!</v>
      </c>
      <c r="BA63" s="26"/>
    </row>
    <row r="64" spans="2:53" ht="51.75" customHeight="1" x14ac:dyDescent="0.25">
      <c r="B64" s="68">
        <f t="shared" si="30"/>
        <v>15</v>
      </c>
      <c r="C64" s="6">
        <f>'RD Bireysel'!D18</f>
        <v>0</v>
      </c>
      <c r="D64" s="67">
        <f>'RD Bireysel'!G18</f>
        <v>0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8"/>
      <c r="AT64" s="23">
        <f t="shared" si="31"/>
        <v>0</v>
      </c>
      <c r="AU64" s="14">
        <f t="shared" si="32"/>
        <v>0</v>
      </c>
      <c r="AV64" s="14">
        <f t="shared" si="33"/>
        <v>0</v>
      </c>
      <c r="AW64" s="14">
        <f t="shared" si="34"/>
        <v>0</v>
      </c>
      <c r="AX64" s="14">
        <f t="shared" si="35"/>
        <v>0</v>
      </c>
      <c r="AY64" s="14">
        <f t="shared" si="36"/>
        <v>0</v>
      </c>
      <c r="AZ64" s="24" t="e">
        <f t="shared" si="37"/>
        <v>#DIV/0!</v>
      </c>
      <c r="BA64" s="26"/>
    </row>
    <row r="65" spans="2:53" ht="51.75" hidden="1" customHeight="1" x14ac:dyDescent="0.25">
      <c r="B65" s="13">
        <f t="shared" si="30"/>
        <v>16</v>
      </c>
      <c r="C65" s="66">
        <f>'RD Bireysel'!D19</f>
        <v>0</v>
      </c>
      <c r="D65" s="65">
        <f>'RD Bireysel'!G19</f>
        <v>0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8"/>
      <c r="AT65" s="23">
        <f t="shared" si="31"/>
        <v>0</v>
      </c>
      <c r="AU65" s="14">
        <f t="shared" si="32"/>
        <v>0</v>
      </c>
      <c r="AV65" s="14">
        <f t="shared" si="33"/>
        <v>0</v>
      </c>
      <c r="AW65" s="14">
        <f t="shared" si="34"/>
        <v>0</v>
      </c>
      <c r="AX65" s="14">
        <f t="shared" si="35"/>
        <v>0</v>
      </c>
      <c r="AY65" s="14">
        <f t="shared" si="36"/>
        <v>0</v>
      </c>
      <c r="AZ65" s="24" t="e">
        <f t="shared" si="37"/>
        <v>#DIV/0!</v>
      </c>
      <c r="BA65" s="26"/>
    </row>
    <row r="66" spans="2:53" ht="51.75" hidden="1" customHeight="1" x14ac:dyDescent="0.25">
      <c r="B66" s="13">
        <f t="shared" si="30"/>
        <v>17</v>
      </c>
      <c r="C66" s="66">
        <f>'RD Bireysel'!D20</f>
        <v>0</v>
      </c>
      <c r="D66" s="65">
        <f>'RD Bireysel'!G20</f>
        <v>0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8"/>
      <c r="AT66" s="23">
        <f t="shared" si="31"/>
        <v>0</v>
      </c>
      <c r="AU66" s="14">
        <f t="shared" si="32"/>
        <v>0</v>
      </c>
      <c r="AV66" s="14">
        <f t="shared" si="33"/>
        <v>0</v>
      </c>
      <c r="AW66" s="14">
        <f t="shared" si="34"/>
        <v>0</v>
      </c>
      <c r="AX66" s="14">
        <f t="shared" si="35"/>
        <v>0</v>
      </c>
      <c r="AY66" s="14">
        <f t="shared" si="36"/>
        <v>0</v>
      </c>
      <c r="AZ66" s="24" t="e">
        <f t="shared" si="37"/>
        <v>#DIV/0!</v>
      </c>
      <c r="BA66" s="26"/>
    </row>
    <row r="67" spans="2:53" ht="51.75" hidden="1" customHeight="1" x14ac:dyDescent="0.25">
      <c r="B67" s="13">
        <f t="shared" si="30"/>
        <v>18</v>
      </c>
      <c r="C67" s="66">
        <f>'RD Bireysel'!D21</f>
        <v>0</v>
      </c>
      <c r="D67" s="65">
        <f>'RD Bireysel'!G21</f>
        <v>0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8"/>
      <c r="AT67" s="23">
        <f t="shared" si="31"/>
        <v>0</v>
      </c>
      <c r="AU67" s="14">
        <f t="shared" si="32"/>
        <v>0</v>
      </c>
      <c r="AV67" s="14">
        <f t="shared" si="33"/>
        <v>0</v>
      </c>
      <c r="AW67" s="14">
        <f t="shared" si="34"/>
        <v>0</v>
      </c>
      <c r="AX67" s="14">
        <f t="shared" si="35"/>
        <v>0</v>
      </c>
      <c r="AY67" s="14">
        <f t="shared" si="36"/>
        <v>0</v>
      </c>
      <c r="AZ67" s="24" t="e">
        <f t="shared" si="37"/>
        <v>#DIV/0!</v>
      </c>
      <c r="BA67" s="26"/>
    </row>
    <row r="68" spans="2:53" ht="51.75" hidden="1" customHeight="1" x14ac:dyDescent="0.25">
      <c r="B68" s="13">
        <f t="shared" si="30"/>
        <v>19</v>
      </c>
      <c r="C68" s="66">
        <f>'RD Bireysel'!D22</f>
        <v>0</v>
      </c>
      <c r="D68" s="65">
        <f>'RD Bireysel'!G22</f>
        <v>0</v>
      </c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8"/>
      <c r="AT68" s="23">
        <f t="shared" si="31"/>
        <v>0</v>
      </c>
      <c r="AU68" s="14">
        <f t="shared" si="32"/>
        <v>0</v>
      </c>
      <c r="AV68" s="14">
        <f t="shared" si="33"/>
        <v>0</v>
      </c>
      <c r="AW68" s="14">
        <f t="shared" si="34"/>
        <v>0</v>
      </c>
      <c r="AX68" s="14">
        <f t="shared" si="35"/>
        <v>0</v>
      </c>
      <c r="AY68" s="14">
        <f t="shared" si="36"/>
        <v>0</v>
      </c>
      <c r="AZ68" s="24" t="e">
        <f t="shared" si="37"/>
        <v>#DIV/0!</v>
      </c>
      <c r="BA68" s="26"/>
    </row>
    <row r="69" spans="2:53" ht="51.75" hidden="1" customHeight="1" x14ac:dyDescent="0.25">
      <c r="B69" s="13">
        <f t="shared" si="30"/>
        <v>20</v>
      </c>
      <c r="C69" s="66">
        <f>'RD Bireysel'!D23</f>
        <v>0</v>
      </c>
      <c r="D69" s="65">
        <f>'RD Bireysel'!G23</f>
        <v>0</v>
      </c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8"/>
      <c r="AT69" s="23">
        <f t="shared" si="31"/>
        <v>0</v>
      </c>
      <c r="AU69" s="14">
        <f t="shared" si="32"/>
        <v>0</v>
      </c>
      <c r="AV69" s="14">
        <f t="shared" si="33"/>
        <v>0</v>
      </c>
      <c r="AW69" s="14">
        <f t="shared" si="34"/>
        <v>0</v>
      </c>
      <c r="AX69" s="14">
        <f t="shared" si="35"/>
        <v>0</v>
      </c>
      <c r="AY69" s="14">
        <f t="shared" si="36"/>
        <v>0</v>
      </c>
      <c r="AZ69" s="24" t="e">
        <f t="shared" si="37"/>
        <v>#DIV/0!</v>
      </c>
      <c r="BA69" s="26"/>
    </row>
    <row r="70" spans="2:53" ht="51.75" hidden="1" customHeight="1" x14ac:dyDescent="0.25">
      <c r="B70" s="13">
        <f t="shared" si="30"/>
        <v>21</v>
      </c>
      <c r="C70" s="66">
        <f>'RD Bireysel'!D24</f>
        <v>0</v>
      </c>
      <c r="D70" s="65">
        <f>'RD Bireysel'!G24</f>
        <v>0</v>
      </c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8"/>
      <c r="AT70" s="23">
        <f t="shared" si="31"/>
        <v>0</v>
      </c>
      <c r="AU70" s="14">
        <f t="shared" si="32"/>
        <v>0</v>
      </c>
      <c r="AV70" s="14">
        <f t="shared" si="33"/>
        <v>0</v>
      </c>
      <c r="AW70" s="14">
        <f t="shared" si="34"/>
        <v>0</v>
      </c>
      <c r="AX70" s="14">
        <f t="shared" si="35"/>
        <v>0</v>
      </c>
      <c r="AY70" s="14">
        <f t="shared" si="36"/>
        <v>0</v>
      </c>
      <c r="AZ70" s="24" t="e">
        <f t="shared" si="37"/>
        <v>#DIV/0!</v>
      </c>
      <c r="BA70" s="26"/>
    </row>
    <row r="71" spans="2:53" ht="51.75" hidden="1" customHeight="1" x14ac:dyDescent="0.25">
      <c r="B71" s="13">
        <f t="shared" si="30"/>
        <v>22</v>
      </c>
      <c r="C71" s="66">
        <f>'RD Bireysel'!D25</f>
        <v>0</v>
      </c>
      <c r="D71" s="65">
        <f>'RD Bireysel'!G25</f>
        <v>0</v>
      </c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8"/>
      <c r="AT71" s="23">
        <f t="shared" si="31"/>
        <v>0</v>
      </c>
      <c r="AU71" s="14">
        <f t="shared" si="32"/>
        <v>0</v>
      </c>
      <c r="AV71" s="14">
        <f t="shared" si="33"/>
        <v>0</v>
      </c>
      <c r="AW71" s="14">
        <f t="shared" si="34"/>
        <v>0</v>
      </c>
      <c r="AX71" s="14">
        <f t="shared" si="35"/>
        <v>0</v>
      </c>
      <c r="AY71" s="14">
        <f t="shared" si="36"/>
        <v>0</v>
      </c>
      <c r="AZ71" s="24" t="e">
        <f t="shared" si="37"/>
        <v>#DIV/0!</v>
      </c>
      <c r="BA71" s="26"/>
    </row>
    <row r="72" spans="2:53" ht="51.75" hidden="1" customHeight="1" x14ac:dyDescent="0.25">
      <c r="B72" s="13">
        <f t="shared" si="30"/>
        <v>23</v>
      </c>
      <c r="C72" s="66">
        <f>'RD Bireysel'!D26</f>
        <v>0</v>
      </c>
      <c r="D72" s="65">
        <f>'RD Bireysel'!G26</f>
        <v>0</v>
      </c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8"/>
      <c r="AT72" s="23">
        <f t="shared" si="31"/>
        <v>0</v>
      </c>
      <c r="AU72" s="14">
        <f t="shared" si="32"/>
        <v>0</v>
      </c>
      <c r="AV72" s="14">
        <f t="shared" si="33"/>
        <v>0</v>
      </c>
      <c r="AW72" s="14">
        <f t="shared" si="34"/>
        <v>0</v>
      </c>
      <c r="AX72" s="14">
        <f t="shared" si="35"/>
        <v>0</v>
      </c>
      <c r="AY72" s="14">
        <f t="shared" si="36"/>
        <v>0</v>
      </c>
      <c r="AZ72" s="24" t="e">
        <f t="shared" si="37"/>
        <v>#DIV/0!</v>
      </c>
      <c r="BA72" s="26"/>
    </row>
    <row r="73" spans="2:53" ht="51.75" hidden="1" customHeight="1" x14ac:dyDescent="0.25">
      <c r="B73" s="13">
        <f t="shared" si="30"/>
        <v>24</v>
      </c>
      <c r="C73" s="66">
        <f>'RD Bireysel'!D27</f>
        <v>0</v>
      </c>
      <c r="D73" s="65">
        <f>'RD Bireysel'!G27</f>
        <v>0</v>
      </c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8"/>
      <c r="AT73" s="23">
        <f t="shared" si="31"/>
        <v>0</v>
      </c>
      <c r="AU73" s="14">
        <f t="shared" si="32"/>
        <v>0</v>
      </c>
      <c r="AV73" s="14">
        <f t="shared" si="33"/>
        <v>0</v>
      </c>
      <c r="AW73" s="14">
        <f t="shared" si="34"/>
        <v>0</v>
      </c>
      <c r="AX73" s="14">
        <f t="shared" si="35"/>
        <v>0</v>
      </c>
      <c r="AY73" s="14">
        <f t="shared" si="36"/>
        <v>0</v>
      </c>
      <c r="AZ73" s="24" t="e">
        <f t="shared" si="37"/>
        <v>#DIV/0!</v>
      </c>
      <c r="BA73" s="26"/>
    </row>
    <row r="74" spans="2:53" ht="51.75" hidden="1" customHeight="1" x14ac:dyDescent="0.25">
      <c r="B74" s="13">
        <f t="shared" si="30"/>
        <v>25</v>
      </c>
      <c r="C74" s="66">
        <f>'RD Bireysel'!D28</f>
        <v>0</v>
      </c>
      <c r="D74" s="65">
        <f>'RD Bireysel'!G28</f>
        <v>0</v>
      </c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8"/>
      <c r="AT74" s="23">
        <f t="shared" si="31"/>
        <v>0</v>
      </c>
      <c r="AU74" s="14">
        <f t="shared" si="32"/>
        <v>0</v>
      </c>
      <c r="AV74" s="14">
        <f t="shared" si="33"/>
        <v>0</v>
      </c>
      <c r="AW74" s="14">
        <f t="shared" si="34"/>
        <v>0</v>
      </c>
      <c r="AX74" s="14">
        <f t="shared" si="35"/>
        <v>0</v>
      </c>
      <c r="AY74" s="14">
        <f t="shared" si="36"/>
        <v>0</v>
      </c>
      <c r="AZ74" s="24" t="e">
        <f t="shared" si="37"/>
        <v>#DIV/0!</v>
      </c>
      <c r="BA74" s="26"/>
    </row>
    <row r="75" spans="2:53" ht="51.75" hidden="1" customHeight="1" x14ac:dyDescent="0.25">
      <c r="B75" s="13">
        <f t="shared" si="30"/>
        <v>26</v>
      </c>
      <c r="C75" s="66">
        <f>'RD Bireysel'!D29</f>
        <v>0</v>
      </c>
      <c r="D75" s="65">
        <f>'RD Bireysel'!G29</f>
        <v>0</v>
      </c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8"/>
      <c r="AT75" s="23">
        <f t="shared" si="31"/>
        <v>0</v>
      </c>
      <c r="AU75" s="14">
        <f t="shared" si="32"/>
        <v>0</v>
      </c>
      <c r="AV75" s="14">
        <f t="shared" si="33"/>
        <v>0</v>
      </c>
      <c r="AW75" s="14">
        <f t="shared" si="34"/>
        <v>0</v>
      </c>
      <c r="AX75" s="14">
        <f t="shared" si="35"/>
        <v>0</v>
      </c>
      <c r="AY75" s="14">
        <f t="shared" si="36"/>
        <v>0</v>
      </c>
      <c r="AZ75" s="24" t="e">
        <f t="shared" si="37"/>
        <v>#DIV/0!</v>
      </c>
      <c r="BA75" s="26"/>
    </row>
    <row r="76" spans="2:53" ht="51.75" hidden="1" customHeight="1" x14ac:dyDescent="0.25">
      <c r="B76" s="13">
        <f t="shared" si="30"/>
        <v>27</v>
      </c>
      <c r="C76" s="66">
        <f>'RD Bireysel'!D30</f>
        <v>0</v>
      </c>
      <c r="D76" s="65">
        <f>'RD Bireysel'!G30</f>
        <v>0</v>
      </c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8"/>
      <c r="AT76" s="23">
        <f t="shared" si="31"/>
        <v>0</v>
      </c>
      <c r="AU76" s="14">
        <f t="shared" si="32"/>
        <v>0</v>
      </c>
      <c r="AV76" s="14">
        <f t="shared" si="33"/>
        <v>0</v>
      </c>
      <c r="AW76" s="14">
        <f t="shared" si="34"/>
        <v>0</v>
      </c>
      <c r="AX76" s="14">
        <f t="shared" si="35"/>
        <v>0</v>
      </c>
      <c r="AY76" s="14">
        <f t="shared" si="36"/>
        <v>0</v>
      </c>
      <c r="AZ76" s="24" t="e">
        <f t="shared" si="37"/>
        <v>#DIV/0!</v>
      </c>
      <c r="BA76" s="26"/>
    </row>
    <row r="77" spans="2:53" ht="51.75" hidden="1" customHeight="1" x14ac:dyDescent="0.25">
      <c r="B77" s="13">
        <f t="shared" si="30"/>
        <v>28</v>
      </c>
      <c r="C77" s="66">
        <f>'RD Bireysel'!D31</f>
        <v>0</v>
      </c>
      <c r="D77" s="65">
        <f>'RD Bireysel'!G31</f>
        <v>0</v>
      </c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8"/>
      <c r="AT77" s="23">
        <f t="shared" si="31"/>
        <v>0</v>
      </c>
      <c r="AU77" s="14">
        <f t="shared" si="32"/>
        <v>0</v>
      </c>
      <c r="AV77" s="14">
        <f t="shared" si="33"/>
        <v>0</v>
      </c>
      <c r="AW77" s="14">
        <f t="shared" si="34"/>
        <v>0</v>
      </c>
      <c r="AX77" s="14">
        <f t="shared" si="35"/>
        <v>0</v>
      </c>
      <c r="AY77" s="14">
        <f t="shared" si="36"/>
        <v>0</v>
      </c>
      <c r="AZ77" s="24" t="e">
        <f t="shared" si="37"/>
        <v>#DIV/0!</v>
      </c>
      <c r="BA77" s="26"/>
    </row>
    <row r="78" spans="2:53" ht="51.75" hidden="1" customHeight="1" x14ac:dyDescent="0.25">
      <c r="B78" s="13">
        <f t="shared" si="30"/>
        <v>29</v>
      </c>
      <c r="C78" s="66">
        <f>'RD Bireysel'!D32</f>
        <v>0</v>
      </c>
      <c r="D78" s="65">
        <f>'RD Bireysel'!G32</f>
        <v>0</v>
      </c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8"/>
      <c r="AT78" s="23">
        <f t="shared" si="31"/>
        <v>0</v>
      </c>
      <c r="AU78" s="14">
        <f t="shared" si="32"/>
        <v>0</v>
      </c>
      <c r="AV78" s="14">
        <f t="shared" si="33"/>
        <v>0</v>
      </c>
      <c r="AW78" s="14">
        <f t="shared" si="34"/>
        <v>0</v>
      </c>
      <c r="AX78" s="14">
        <f t="shared" si="35"/>
        <v>0</v>
      </c>
      <c r="AY78" s="14">
        <f t="shared" si="36"/>
        <v>0</v>
      </c>
      <c r="AZ78" s="24" t="e">
        <f t="shared" si="37"/>
        <v>#DIV/0!</v>
      </c>
      <c r="BA78" s="26"/>
    </row>
    <row r="79" spans="2:53" ht="51.75" hidden="1" customHeight="1" x14ac:dyDescent="0.25">
      <c r="B79" s="13">
        <f t="shared" si="30"/>
        <v>30</v>
      </c>
      <c r="C79" s="66">
        <f>'RD Bireysel'!D33</f>
        <v>0</v>
      </c>
      <c r="D79" s="65">
        <f>'RD Bireysel'!G33</f>
        <v>0</v>
      </c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8"/>
      <c r="AT79" s="23">
        <f t="shared" si="31"/>
        <v>0</v>
      </c>
      <c r="AU79" s="14">
        <f t="shared" si="32"/>
        <v>0</v>
      </c>
      <c r="AV79" s="14">
        <f t="shared" si="33"/>
        <v>0</v>
      </c>
      <c r="AW79" s="14">
        <f t="shared" si="34"/>
        <v>0</v>
      </c>
      <c r="AX79" s="14">
        <f t="shared" si="35"/>
        <v>0</v>
      </c>
      <c r="AY79" s="14">
        <f t="shared" si="36"/>
        <v>0</v>
      </c>
      <c r="AZ79" s="24" t="e">
        <f t="shared" si="37"/>
        <v>#DIV/0!</v>
      </c>
      <c r="BA79" s="26"/>
    </row>
    <row r="80" spans="2:53" ht="51.75" hidden="1" customHeight="1" x14ac:dyDescent="0.25">
      <c r="B80" s="13">
        <f t="shared" si="30"/>
        <v>31</v>
      </c>
      <c r="C80" s="66">
        <f>'RD Bireysel'!D34</f>
        <v>0</v>
      </c>
      <c r="D80" s="65">
        <f>'RD Bireysel'!G34</f>
        <v>0</v>
      </c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8"/>
      <c r="AT80" s="23">
        <f t="shared" si="31"/>
        <v>0</v>
      </c>
      <c r="AU80" s="14">
        <f t="shared" si="32"/>
        <v>0</v>
      </c>
      <c r="AV80" s="14">
        <f t="shared" si="33"/>
        <v>0</v>
      </c>
      <c r="AW80" s="14">
        <f t="shared" si="34"/>
        <v>0</v>
      </c>
      <c r="AX80" s="14">
        <f t="shared" si="35"/>
        <v>0</v>
      </c>
      <c r="AY80" s="14">
        <f t="shared" si="36"/>
        <v>0</v>
      </c>
      <c r="AZ80" s="24" t="e">
        <f t="shared" si="37"/>
        <v>#DIV/0!</v>
      </c>
      <c r="BA80" s="26"/>
    </row>
    <row r="81" spans="2:53" ht="51.75" hidden="1" customHeight="1" x14ac:dyDescent="0.25">
      <c r="B81" s="13">
        <f t="shared" si="30"/>
        <v>32</v>
      </c>
      <c r="C81" s="66">
        <f>'RD Bireysel'!D35</f>
        <v>0</v>
      </c>
      <c r="D81" s="65">
        <f>'RD Bireysel'!G35</f>
        <v>0</v>
      </c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8"/>
      <c r="AT81" s="23">
        <f t="shared" si="31"/>
        <v>0</v>
      </c>
      <c r="AU81" s="14">
        <f t="shared" si="32"/>
        <v>0</v>
      </c>
      <c r="AV81" s="14">
        <f t="shared" si="33"/>
        <v>0</v>
      </c>
      <c r="AW81" s="14">
        <f t="shared" si="34"/>
        <v>0</v>
      </c>
      <c r="AX81" s="14">
        <f t="shared" si="35"/>
        <v>0</v>
      </c>
      <c r="AY81" s="14">
        <f t="shared" si="36"/>
        <v>0</v>
      </c>
      <c r="AZ81" s="24" t="e">
        <f t="shared" si="37"/>
        <v>#DIV/0!</v>
      </c>
      <c r="BA81" s="26"/>
    </row>
    <row r="82" spans="2:53" ht="51.75" hidden="1" customHeight="1" x14ac:dyDescent="0.25">
      <c r="B82" s="13">
        <f t="shared" si="30"/>
        <v>33</v>
      </c>
      <c r="C82" s="66">
        <f>'RD Bireysel'!D36</f>
        <v>0</v>
      </c>
      <c r="D82" s="65">
        <f>'RD Bireysel'!G36</f>
        <v>0</v>
      </c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8"/>
      <c r="AT82" s="23">
        <f t="shared" si="31"/>
        <v>0</v>
      </c>
      <c r="AU82" s="14">
        <f t="shared" si="32"/>
        <v>0</v>
      </c>
      <c r="AV82" s="14">
        <f t="shared" si="33"/>
        <v>0</v>
      </c>
      <c r="AW82" s="14">
        <f t="shared" si="34"/>
        <v>0</v>
      </c>
      <c r="AX82" s="14">
        <f t="shared" si="35"/>
        <v>0</v>
      </c>
      <c r="AY82" s="14">
        <f t="shared" si="36"/>
        <v>0</v>
      </c>
      <c r="AZ82" s="24" t="e">
        <f t="shared" si="37"/>
        <v>#DIV/0!</v>
      </c>
      <c r="BA82" s="26"/>
    </row>
    <row r="83" spans="2:53" ht="51.75" hidden="1" customHeight="1" x14ac:dyDescent="0.25">
      <c r="B83" s="13">
        <f t="shared" si="30"/>
        <v>34</v>
      </c>
      <c r="C83" s="66">
        <f>'RD Bireysel'!D37</f>
        <v>0</v>
      </c>
      <c r="D83" s="65">
        <f>'RD Bireysel'!G37</f>
        <v>0</v>
      </c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8"/>
      <c r="AT83" s="23">
        <f t="shared" si="31"/>
        <v>0</v>
      </c>
      <c r="AU83" s="14">
        <f t="shared" si="32"/>
        <v>0</v>
      </c>
      <c r="AV83" s="14">
        <f t="shared" si="33"/>
        <v>0</v>
      </c>
      <c r="AW83" s="14">
        <f t="shared" si="34"/>
        <v>0</v>
      </c>
      <c r="AX83" s="14">
        <f t="shared" si="35"/>
        <v>0</v>
      </c>
      <c r="AY83" s="14">
        <f t="shared" si="36"/>
        <v>0</v>
      </c>
      <c r="AZ83" s="24" t="e">
        <f t="shared" si="37"/>
        <v>#DIV/0!</v>
      </c>
      <c r="BA83" s="26"/>
    </row>
    <row r="84" spans="2:53" ht="51.75" hidden="1" customHeight="1" x14ac:dyDescent="0.25">
      <c r="B84" s="68">
        <f t="shared" si="30"/>
        <v>35</v>
      </c>
      <c r="C84" s="6">
        <f>'RD Bireysel'!D38</f>
        <v>0</v>
      </c>
      <c r="D84" s="67">
        <f>'RD Bireysel'!G38</f>
        <v>0</v>
      </c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8"/>
      <c r="AT84" s="23">
        <f t="shared" si="31"/>
        <v>0</v>
      </c>
      <c r="AU84" s="14">
        <f t="shared" si="32"/>
        <v>0</v>
      </c>
      <c r="AV84" s="14">
        <f t="shared" si="33"/>
        <v>0</v>
      </c>
      <c r="AW84" s="14">
        <f t="shared" si="34"/>
        <v>0</v>
      </c>
      <c r="AX84" s="14">
        <f t="shared" si="35"/>
        <v>0</v>
      </c>
      <c r="AY84" s="14">
        <f t="shared" si="36"/>
        <v>0</v>
      </c>
      <c r="AZ84" s="24" t="e">
        <f t="shared" si="37"/>
        <v>#DIV/0!</v>
      </c>
      <c r="BA84" s="26"/>
    </row>
    <row r="85" spans="2:53" ht="51.75" hidden="1" customHeight="1" x14ac:dyDescent="0.25">
      <c r="B85" s="68">
        <f t="shared" si="30"/>
        <v>36</v>
      </c>
      <c r="C85" s="6">
        <f>'RD Bireysel'!D39</f>
        <v>0</v>
      </c>
      <c r="D85" s="67">
        <f>'RD Bireysel'!G39</f>
        <v>0</v>
      </c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8"/>
      <c r="AT85" s="23">
        <f t="shared" si="31"/>
        <v>0</v>
      </c>
      <c r="AU85" s="14">
        <f t="shared" si="32"/>
        <v>0</v>
      </c>
      <c r="AV85" s="14">
        <f t="shared" si="33"/>
        <v>0</v>
      </c>
      <c r="AW85" s="14">
        <f t="shared" si="34"/>
        <v>0</v>
      </c>
      <c r="AX85" s="14">
        <f t="shared" si="35"/>
        <v>0</v>
      </c>
      <c r="AY85" s="14">
        <f t="shared" si="36"/>
        <v>0</v>
      </c>
      <c r="AZ85" s="24" t="e">
        <f t="shared" si="37"/>
        <v>#DIV/0!</v>
      </c>
      <c r="BA85" s="26"/>
    </row>
    <row r="86" spans="2:53" ht="51.75" hidden="1" customHeight="1" x14ac:dyDescent="0.25">
      <c r="B86" s="68">
        <f t="shared" si="30"/>
        <v>37</v>
      </c>
      <c r="C86" s="6">
        <f>'RD Bireysel'!D40</f>
        <v>0</v>
      </c>
      <c r="D86" s="67">
        <f>'RD Bireysel'!G40</f>
        <v>0</v>
      </c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8"/>
      <c r="AT86" s="23">
        <f t="shared" si="31"/>
        <v>0</v>
      </c>
      <c r="AU86" s="14">
        <f t="shared" si="32"/>
        <v>0</v>
      </c>
      <c r="AV86" s="14">
        <f t="shared" si="33"/>
        <v>0</v>
      </c>
      <c r="AW86" s="14">
        <f t="shared" si="34"/>
        <v>0</v>
      </c>
      <c r="AX86" s="14">
        <f t="shared" si="35"/>
        <v>0</v>
      </c>
      <c r="AY86" s="14">
        <f t="shared" si="36"/>
        <v>0</v>
      </c>
      <c r="AZ86" s="24" t="e">
        <f t="shared" si="37"/>
        <v>#DIV/0!</v>
      </c>
      <c r="BA86" s="26"/>
    </row>
    <row r="87" spans="2:53" ht="51.75" hidden="1" customHeight="1" x14ac:dyDescent="0.25">
      <c r="B87" s="68">
        <f t="shared" si="30"/>
        <v>38</v>
      </c>
      <c r="C87" s="6">
        <f>'RD Bireysel'!D41</f>
        <v>0</v>
      </c>
      <c r="D87" s="67">
        <f>'RD Bireysel'!G41</f>
        <v>0</v>
      </c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8"/>
      <c r="AT87" s="23">
        <f t="shared" si="31"/>
        <v>0</v>
      </c>
      <c r="AU87" s="14">
        <f t="shared" si="32"/>
        <v>0</v>
      </c>
      <c r="AV87" s="14">
        <f t="shared" si="33"/>
        <v>0</v>
      </c>
      <c r="AW87" s="14">
        <f t="shared" si="34"/>
        <v>0</v>
      </c>
      <c r="AX87" s="14">
        <f t="shared" si="35"/>
        <v>0</v>
      </c>
      <c r="AY87" s="14">
        <f t="shared" si="36"/>
        <v>0</v>
      </c>
      <c r="AZ87" s="24" t="e">
        <f t="shared" si="37"/>
        <v>#DIV/0!</v>
      </c>
      <c r="BA87" s="26"/>
    </row>
    <row r="88" spans="2:53" ht="51.75" hidden="1" customHeight="1" x14ac:dyDescent="0.25">
      <c r="B88" s="68">
        <f t="shared" si="30"/>
        <v>39</v>
      </c>
      <c r="C88" s="6">
        <f>'RD Bireysel'!D42</f>
        <v>0</v>
      </c>
      <c r="D88" s="67">
        <f>'RD Bireysel'!G42</f>
        <v>0</v>
      </c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8"/>
      <c r="AT88" s="23">
        <f t="shared" ref="AT88:AT90" si="38">COUNTIF(E88:AR88,"5")</f>
        <v>0</v>
      </c>
      <c r="AU88" s="14">
        <f t="shared" ref="AU88:AU90" si="39">COUNTIF(E88:AR88,"4")</f>
        <v>0</v>
      </c>
      <c r="AV88" s="14">
        <f t="shared" ref="AV88:AV90" si="40">COUNTIF(E88:AR88,"3")</f>
        <v>0</v>
      </c>
      <c r="AW88" s="14">
        <f t="shared" ref="AW88:AW90" si="41">COUNTIF(E88:AR88,"2")</f>
        <v>0</v>
      </c>
      <c r="AX88" s="14">
        <f t="shared" ref="AX88:AX90" si="42">COUNTIF(E88:AR88,"1")</f>
        <v>0</v>
      </c>
      <c r="AY88" s="14">
        <f t="shared" ref="AY88:AY90" si="43">SUM(AT88:AX88)</f>
        <v>0</v>
      </c>
      <c r="AZ88" s="24" t="e">
        <f t="shared" ref="AZ88:AZ90" si="44">ROUND(SUMPRODUCT($AT$4:$AX$4,AT88:AX88)/AY88,0)</f>
        <v>#DIV/0!</v>
      </c>
      <c r="BA88" s="26"/>
    </row>
    <row r="89" spans="2:53" ht="51.75" hidden="1" customHeight="1" x14ac:dyDescent="0.25">
      <c r="B89" s="68">
        <f t="shared" si="30"/>
        <v>40</v>
      </c>
      <c r="C89" s="6">
        <f>'RD Bireysel'!D43</f>
        <v>0</v>
      </c>
      <c r="D89" s="67">
        <f>'RD Bireysel'!G43</f>
        <v>0</v>
      </c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8"/>
      <c r="AT89" s="23">
        <f t="shared" si="38"/>
        <v>0</v>
      </c>
      <c r="AU89" s="14">
        <f t="shared" si="39"/>
        <v>0</v>
      </c>
      <c r="AV89" s="14">
        <f t="shared" si="40"/>
        <v>0</v>
      </c>
      <c r="AW89" s="14">
        <f t="shared" si="41"/>
        <v>0</v>
      </c>
      <c r="AX89" s="14">
        <f t="shared" si="42"/>
        <v>0</v>
      </c>
      <c r="AY89" s="14">
        <f t="shared" si="43"/>
        <v>0</v>
      </c>
      <c r="AZ89" s="24" t="e">
        <f t="shared" si="44"/>
        <v>#DIV/0!</v>
      </c>
      <c r="BA89" s="26"/>
    </row>
    <row r="90" spans="2:53" ht="51.75" hidden="1" customHeight="1" x14ac:dyDescent="0.25">
      <c r="B90" s="68">
        <f t="shared" si="30"/>
        <v>41</v>
      </c>
      <c r="C90" s="6">
        <f>'RD Bireysel'!D44</f>
        <v>0</v>
      </c>
      <c r="D90" s="67">
        <f>'RD Bireysel'!G44</f>
        <v>0</v>
      </c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8"/>
      <c r="AT90" s="23">
        <f t="shared" si="38"/>
        <v>0</v>
      </c>
      <c r="AU90" s="14">
        <f t="shared" si="39"/>
        <v>0</v>
      </c>
      <c r="AV90" s="14">
        <f t="shared" si="40"/>
        <v>0</v>
      </c>
      <c r="AW90" s="14">
        <f t="shared" si="41"/>
        <v>0</v>
      </c>
      <c r="AX90" s="14">
        <f t="shared" si="42"/>
        <v>0</v>
      </c>
      <c r="AY90" s="14">
        <f t="shared" si="43"/>
        <v>0</v>
      </c>
      <c r="AZ90" s="24" t="e">
        <f t="shared" si="44"/>
        <v>#DIV/0!</v>
      </c>
      <c r="BA90" s="26"/>
    </row>
  </sheetData>
  <sheetProtection sheet="1" objects="1" scenarios="1"/>
  <mergeCells count="5">
    <mergeCell ref="AT3:AZ3"/>
    <mergeCell ref="AT48:AZ48"/>
    <mergeCell ref="B1:AN1"/>
    <mergeCell ref="B3:AO3"/>
    <mergeCell ref="B48:AO48"/>
  </mergeCells>
  <conditionalFormatting sqref="E5:AR46">
    <cfRule type="containsText" dxfId="73" priority="2" operator="containsText" text="5">
      <formula>NOT(ISERROR(SEARCH("5",E5)))</formula>
    </cfRule>
    <cfRule type="containsText" dxfId="72" priority="23" operator="containsText" text="4">
      <formula>NOT(ISERROR(SEARCH("4",E5)))</formula>
    </cfRule>
    <cfRule type="containsText" dxfId="71" priority="24" operator="containsText" text="3">
      <formula>NOT(ISERROR(SEARCH("3",E5)))</formula>
    </cfRule>
    <cfRule type="containsText" dxfId="70" priority="25" operator="containsText" text="2">
      <formula>NOT(ISERROR(SEARCH("2",E5)))</formula>
    </cfRule>
    <cfRule type="containsText" dxfId="69" priority="26" operator="containsText" text="1">
      <formula>NOT(ISERROR(SEARCH("1",E5)))</formula>
    </cfRule>
  </conditionalFormatting>
  <conditionalFormatting sqref="E50:AR90">
    <cfRule type="containsText" dxfId="68" priority="1" operator="containsText" text="5">
      <formula>NOT(ISERROR(SEARCH("5",E50)))</formula>
    </cfRule>
    <cfRule type="containsText" dxfId="67" priority="3" operator="containsText" text="4">
      <formula>NOT(ISERROR(SEARCH("4",E50)))</formula>
    </cfRule>
    <cfRule type="containsText" dxfId="66" priority="4" operator="containsText" text="3">
      <formula>NOT(ISERROR(SEARCH("3",E50)))</formula>
    </cfRule>
    <cfRule type="containsText" dxfId="65" priority="5" operator="containsText" text="2">
      <formula>NOT(ISERROR(SEARCH("2",E50)))</formula>
    </cfRule>
    <cfRule type="containsText" dxfId="64" priority="6" operator="containsText" text="1">
      <formula>NOT(ISERROR(SEARCH("1",E50)))</formula>
    </cfRule>
  </conditionalFormatting>
  <dataValidations count="1">
    <dataValidation type="list" allowBlank="1" showInputMessage="1" showErrorMessage="1" sqref="E50:AR90 E5:AR46" xr:uid="{00000000-0002-0000-0400-000000000000}">
      <formula1>"1, 2, 3, 4, 5"</formula1>
    </dataValidation>
  </dataValidations>
  <pageMargins left="0.25" right="0.25" top="0.75" bottom="0.75" header="0.3" footer="0.3"/>
  <pageSetup paperSize="9" scale="47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CD26-08FB-4A0E-BA7A-E4DDCEB76B0D}">
  <dimension ref="A2:AA53"/>
  <sheetViews>
    <sheetView showGridLines="0" zoomScale="40" zoomScaleNormal="40" workbookViewId="0">
      <selection activeCell="E19" sqref="E19"/>
    </sheetView>
  </sheetViews>
  <sheetFormatPr defaultRowHeight="15" x14ac:dyDescent="0.25"/>
  <cols>
    <col min="1" max="1" width="1.85546875" style="118" customWidth="1"/>
    <col min="2" max="2" width="8" style="173" bestFit="1" customWidth="1"/>
    <col min="3" max="3" width="37.140625" style="173" customWidth="1"/>
    <col min="4" max="4" width="10.28515625" style="173" bestFit="1" customWidth="1"/>
    <col min="5" max="5" width="48.5703125" style="173" bestFit="1" customWidth="1"/>
    <col min="6" max="6" width="1.7109375" style="118" customWidth="1"/>
    <col min="7" max="7" width="13.140625" style="118" bestFit="1" customWidth="1"/>
    <col min="8" max="8" width="21.42578125" style="118" bestFit="1" customWidth="1"/>
    <col min="9" max="9" width="74.140625" style="118" customWidth="1"/>
    <col min="10" max="10" width="56.42578125" style="118" customWidth="1"/>
    <col min="11" max="11" width="62.42578125" style="118" bestFit="1" customWidth="1"/>
    <col min="12" max="12" width="14.42578125" style="118" customWidth="1"/>
    <col min="13" max="13" width="20" style="118" customWidth="1"/>
    <col min="14" max="14" width="1.5703125" style="118" customWidth="1"/>
    <col min="15" max="20" width="17" style="118" customWidth="1"/>
    <col min="21" max="21" width="1.5703125" style="118" customWidth="1"/>
    <col min="22" max="23" width="16.28515625" style="118" customWidth="1"/>
    <col min="24" max="24" width="20.85546875" style="118" customWidth="1"/>
    <col min="25" max="25" width="26" style="118" customWidth="1"/>
    <col min="26" max="26" width="21.140625" style="118" customWidth="1"/>
    <col min="27" max="27" width="1.5703125" style="118" customWidth="1"/>
    <col min="28" max="16384" width="9.140625" style="119"/>
  </cols>
  <sheetData>
    <row r="2" spans="1:27" ht="19.5" x14ac:dyDescent="0.25">
      <c r="B2" s="394" t="s">
        <v>63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</row>
    <row r="3" spans="1:27" ht="20.25" thickBot="1" x14ac:dyDescent="0.3">
      <c r="B3" s="172"/>
      <c r="C3" s="172"/>
      <c r="D3" s="172"/>
      <c r="E3" s="172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20"/>
      <c r="X3" s="120"/>
      <c r="Y3" s="120"/>
      <c r="Z3" s="120"/>
      <c r="AA3" s="119"/>
    </row>
    <row r="4" spans="1:27" ht="26.65" customHeight="1" thickBot="1" x14ac:dyDescent="0.3">
      <c r="A4" s="121"/>
      <c r="B4" s="395" t="s">
        <v>31</v>
      </c>
      <c r="C4" s="396"/>
      <c r="D4" s="396"/>
      <c r="E4" s="397"/>
      <c r="F4" s="121"/>
      <c r="G4" s="398" t="s">
        <v>32</v>
      </c>
      <c r="H4" s="399"/>
      <c r="I4" s="399"/>
      <c r="J4" s="399"/>
      <c r="K4" s="399"/>
      <c r="L4" s="399"/>
      <c r="M4" s="400"/>
      <c r="N4" s="122"/>
      <c r="O4" s="401" t="s">
        <v>18</v>
      </c>
      <c r="P4" s="402"/>
      <c r="Q4" s="402"/>
      <c r="R4" s="402"/>
      <c r="S4" s="402"/>
      <c r="T4" s="403"/>
      <c r="U4" s="122"/>
      <c r="V4" s="404" t="s">
        <v>55</v>
      </c>
      <c r="W4" s="405"/>
      <c r="X4" s="405"/>
      <c r="Y4" s="405"/>
      <c r="Z4" s="405"/>
      <c r="AA4" s="122"/>
    </row>
    <row r="5" spans="1:27" ht="51" x14ac:dyDescent="0.25">
      <c r="A5" s="121"/>
      <c r="B5" s="222" t="s">
        <v>35</v>
      </c>
      <c r="C5" s="222" t="s">
        <v>36</v>
      </c>
      <c r="D5" s="222" t="s">
        <v>37</v>
      </c>
      <c r="E5" s="222" t="s">
        <v>38</v>
      </c>
      <c r="F5" s="123"/>
      <c r="G5" s="153" t="s">
        <v>39</v>
      </c>
      <c r="H5" s="225" t="s">
        <v>40</v>
      </c>
      <c r="I5" s="153" t="s">
        <v>41</v>
      </c>
      <c r="J5" s="153" t="s">
        <v>42</v>
      </c>
      <c r="K5" s="153" t="s">
        <v>43</v>
      </c>
      <c r="L5" s="153" t="s">
        <v>4</v>
      </c>
      <c r="M5" s="153" t="s">
        <v>44</v>
      </c>
      <c r="N5" s="124"/>
      <c r="O5" s="227" t="s">
        <v>16</v>
      </c>
      <c r="P5" s="227" t="s">
        <v>47</v>
      </c>
      <c r="Q5" s="228" t="s">
        <v>48</v>
      </c>
      <c r="R5" s="229" t="s">
        <v>49</v>
      </c>
      <c r="S5" s="229" t="s">
        <v>50</v>
      </c>
      <c r="T5" s="229" t="s">
        <v>51</v>
      </c>
      <c r="U5" s="124"/>
      <c r="V5" s="232" t="s">
        <v>64</v>
      </c>
      <c r="W5" s="125" t="s">
        <v>65</v>
      </c>
      <c r="X5" s="125" t="s">
        <v>66</v>
      </c>
      <c r="Y5" s="125" t="s">
        <v>67</v>
      </c>
      <c r="Z5" s="125" t="s">
        <v>68</v>
      </c>
      <c r="AA5" s="124"/>
    </row>
    <row r="6" spans="1:27" ht="72" customHeight="1" x14ac:dyDescent="0.25">
      <c r="A6" s="129"/>
      <c r="B6" s="206">
        <f>'Risk Kayıt ve Takip Formu'!C4</f>
        <v>0</v>
      </c>
      <c r="C6" s="206">
        <f>'Risk Kayıt ve Takip Formu'!D4</f>
        <v>0</v>
      </c>
      <c r="D6" s="206">
        <f>'Risk Kayıt ve Takip Formu'!E4</f>
        <v>0</v>
      </c>
      <c r="E6" s="206">
        <f>'Risk Kayıt ve Takip Formu'!F4</f>
        <v>0</v>
      </c>
      <c r="F6" s="223"/>
      <c r="G6" s="206">
        <f>'RD Bireysel'!D4</f>
        <v>0</v>
      </c>
      <c r="H6" s="206">
        <f>'RD Bireysel'!E4</f>
        <v>0</v>
      </c>
      <c r="I6" s="206">
        <f>'RD Bireysel'!G4</f>
        <v>0</v>
      </c>
      <c r="J6" s="206"/>
      <c r="K6" s="206">
        <f>'RD Bireysel'!H4</f>
        <v>0</v>
      </c>
      <c r="L6" s="206">
        <f>'RD Bireysel'!F4</f>
        <v>0</v>
      </c>
      <c r="M6" s="206" t="str">
        <f>'Risk Kayıt ve Takip Formu'!N4</f>
        <v>15.12.2025</v>
      </c>
      <c r="N6" s="223"/>
      <c r="O6" s="230" t="e">
        <f>'RD Konsolide'!K4</f>
        <v>#DIV/0!</v>
      </c>
      <c r="P6" s="230" t="e">
        <f>'RD Konsolide'!O4</f>
        <v>#DIV/0!</v>
      </c>
      <c r="Q6" s="250"/>
      <c r="R6" s="250"/>
      <c r="S6" s="250"/>
      <c r="T6" s="250"/>
      <c r="U6" s="240"/>
      <c r="V6" s="250"/>
      <c r="W6" s="250"/>
      <c r="X6" s="250"/>
      <c r="Y6" s="250"/>
      <c r="Z6" s="250"/>
      <c r="AA6" s="220"/>
    </row>
    <row r="7" spans="1:27" ht="72" customHeight="1" x14ac:dyDescent="0.25">
      <c r="A7" s="129"/>
      <c r="B7" s="206">
        <f>'Risk Kayıt ve Takip Formu'!C5</f>
        <v>0</v>
      </c>
      <c r="C7" s="206">
        <f>'Risk Kayıt ve Takip Formu'!D5</f>
        <v>0</v>
      </c>
      <c r="D7" s="206">
        <f>'Risk Kayıt ve Takip Formu'!E5</f>
        <v>0</v>
      </c>
      <c r="E7" s="206">
        <f>'Risk Kayıt ve Takip Formu'!F5</f>
        <v>0</v>
      </c>
      <c r="F7" s="223"/>
      <c r="G7" s="206">
        <f>'RD Bireysel'!D5</f>
        <v>0</v>
      </c>
      <c r="H7" s="206">
        <f>'RD Bireysel'!E5</f>
        <v>0</v>
      </c>
      <c r="I7" s="206">
        <f>'RD Bireysel'!G5</f>
        <v>0</v>
      </c>
      <c r="J7" s="206"/>
      <c r="K7" s="206">
        <f>'RD Bireysel'!H5</f>
        <v>0</v>
      </c>
      <c r="L7" s="206">
        <f>'RD Bireysel'!F5</f>
        <v>0</v>
      </c>
      <c r="M7" s="206" t="str">
        <f>'Risk Kayıt ve Takip Formu'!N5</f>
        <v>15.12.2025</v>
      </c>
      <c r="N7" s="223"/>
      <c r="O7" s="231" t="e">
        <f>'RD Konsolide'!K5</f>
        <v>#DIV/0!</v>
      </c>
      <c r="P7" s="231" t="e">
        <f>'RD Konsolide'!O5</f>
        <v>#DIV/0!</v>
      </c>
      <c r="Q7" s="250"/>
      <c r="R7" s="250"/>
      <c r="S7" s="250"/>
      <c r="T7" s="250"/>
      <c r="U7" s="240"/>
      <c r="V7" s="250"/>
      <c r="W7" s="250"/>
      <c r="X7" s="250"/>
      <c r="Y7" s="250"/>
      <c r="Z7" s="250"/>
      <c r="AA7" s="220"/>
    </row>
    <row r="8" spans="1:27" ht="72" customHeight="1" x14ac:dyDescent="0.25">
      <c r="A8" s="129"/>
      <c r="B8" s="206">
        <f>'Risk Kayıt ve Takip Formu'!C6</f>
        <v>0</v>
      </c>
      <c r="C8" s="206">
        <f>'Risk Kayıt ve Takip Formu'!D6</f>
        <v>0</v>
      </c>
      <c r="D8" s="206">
        <f>'Risk Kayıt ve Takip Formu'!E6</f>
        <v>0</v>
      </c>
      <c r="E8" s="206">
        <f>'Risk Kayıt ve Takip Formu'!F6</f>
        <v>0</v>
      </c>
      <c r="F8" s="223"/>
      <c r="G8" s="206">
        <f>'RD Bireysel'!D6</f>
        <v>0</v>
      </c>
      <c r="H8" s="206">
        <f>'RD Bireysel'!E6</f>
        <v>0</v>
      </c>
      <c r="I8" s="206">
        <f>'RD Bireysel'!G6</f>
        <v>0</v>
      </c>
      <c r="J8" s="206"/>
      <c r="K8" s="206">
        <f>'RD Bireysel'!H6</f>
        <v>0</v>
      </c>
      <c r="L8" s="206">
        <f>'RD Bireysel'!F6</f>
        <v>0</v>
      </c>
      <c r="M8" s="206" t="str">
        <f>'Risk Kayıt ve Takip Formu'!N6</f>
        <v>15.12.2025</v>
      </c>
      <c r="N8" s="224"/>
      <c r="O8" s="230" t="e">
        <f>'RD Konsolide'!K6</f>
        <v>#DIV/0!</v>
      </c>
      <c r="P8" s="230" t="e">
        <f>'RD Konsolide'!O6</f>
        <v>#DIV/0!</v>
      </c>
      <c r="Q8" s="250"/>
      <c r="R8" s="250"/>
      <c r="S8" s="250"/>
      <c r="T8" s="250"/>
      <c r="U8" s="241"/>
      <c r="V8" s="250"/>
      <c r="W8" s="250"/>
      <c r="X8" s="250"/>
      <c r="Y8" s="250"/>
      <c r="Z8" s="250"/>
      <c r="AA8" s="221"/>
    </row>
    <row r="9" spans="1:27" ht="72" customHeight="1" x14ac:dyDescent="0.25">
      <c r="A9" s="129"/>
      <c r="B9" s="206">
        <f>'Risk Kayıt ve Takip Formu'!C7</f>
        <v>0</v>
      </c>
      <c r="C9" s="206">
        <f>'Risk Kayıt ve Takip Formu'!D7</f>
        <v>0</v>
      </c>
      <c r="D9" s="206">
        <f>'Risk Kayıt ve Takip Formu'!E7</f>
        <v>0</v>
      </c>
      <c r="E9" s="206">
        <f>'Risk Kayıt ve Takip Formu'!F7</f>
        <v>0</v>
      </c>
      <c r="F9" s="223"/>
      <c r="G9" s="206">
        <f>'RD Bireysel'!D7</f>
        <v>0</v>
      </c>
      <c r="H9" s="206">
        <f>'RD Bireysel'!E7</f>
        <v>0</v>
      </c>
      <c r="I9" s="206">
        <f>'RD Bireysel'!G7</f>
        <v>0</v>
      </c>
      <c r="J9" s="206"/>
      <c r="K9" s="206">
        <f>'RD Bireysel'!H7</f>
        <v>0</v>
      </c>
      <c r="L9" s="206">
        <f>'RD Bireysel'!F7</f>
        <v>0</v>
      </c>
      <c r="M9" s="206" t="str">
        <f>'Risk Kayıt ve Takip Formu'!N7</f>
        <v>15.12.2025</v>
      </c>
      <c r="N9" s="224"/>
      <c r="O9" s="231" t="e">
        <f>'RD Konsolide'!K7</f>
        <v>#DIV/0!</v>
      </c>
      <c r="P9" s="231" t="e">
        <f>'RD Konsolide'!O7</f>
        <v>#DIV/0!</v>
      </c>
      <c r="Q9" s="250"/>
      <c r="R9" s="250"/>
      <c r="S9" s="250"/>
      <c r="T9" s="250"/>
      <c r="U9" s="241"/>
      <c r="V9" s="250"/>
      <c r="W9" s="250"/>
      <c r="X9" s="250"/>
      <c r="Y9" s="250"/>
      <c r="Z9" s="250"/>
      <c r="AA9" s="221"/>
    </row>
    <row r="10" spans="1:27" ht="72" customHeight="1" x14ac:dyDescent="0.25">
      <c r="A10" s="129"/>
      <c r="B10" s="206">
        <f>'Risk Kayıt ve Takip Formu'!C8</f>
        <v>0</v>
      </c>
      <c r="C10" s="206">
        <f>'Risk Kayıt ve Takip Formu'!D8</f>
        <v>0</v>
      </c>
      <c r="D10" s="206">
        <f>'Risk Kayıt ve Takip Formu'!E8</f>
        <v>0</v>
      </c>
      <c r="E10" s="206">
        <f>'Risk Kayıt ve Takip Formu'!F8</f>
        <v>0</v>
      </c>
      <c r="F10" s="224"/>
      <c r="G10" s="206">
        <f>'RD Bireysel'!D8</f>
        <v>0</v>
      </c>
      <c r="H10" s="206">
        <f>'RD Bireysel'!E8</f>
        <v>0</v>
      </c>
      <c r="I10" s="206">
        <f>'RD Bireysel'!G8</f>
        <v>0</v>
      </c>
      <c r="J10" s="206"/>
      <c r="K10" s="206">
        <f>'RD Bireysel'!H8</f>
        <v>0</v>
      </c>
      <c r="L10" s="206">
        <f>'RD Bireysel'!F8</f>
        <v>0</v>
      </c>
      <c r="M10" s="206" t="str">
        <f>'Risk Kayıt ve Takip Formu'!N8</f>
        <v>15.12.2025</v>
      </c>
      <c r="N10" s="224"/>
      <c r="O10" s="230" t="e">
        <f>'RD Konsolide'!K8</f>
        <v>#DIV/0!</v>
      </c>
      <c r="P10" s="230" t="e">
        <f>'RD Konsolide'!O8</f>
        <v>#DIV/0!</v>
      </c>
      <c r="Q10" s="250"/>
      <c r="R10" s="250"/>
      <c r="S10" s="250"/>
      <c r="T10" s="250"/>
      <c r="U10" s="241"/>
      <c r="V10" s="250"/>
      <c r="W10" s="250"/>
      <c r="X10" s="250"/>
      <c r="Y10" s="250"/>
      <c r="Z10" s="250"/>
      <c r="AA10" s="221"/>
    </row>
    <row r="11" spans="1:27" ht="72" customHeight="1" x14ac:dyDescent="0.25">
      <c r="A11" s="129"/>
      <c r="B11" s="206">
        <f>'Risk Kayıt ve Takip Formu'!C9</f>
        <v>0</v>
      </c>
      <c r="C11" s="206">
        <f>'Risk Kayıt ve Takip Formu'!D9</f>
        <v>0</v>
      </c>
      <c r="D11" s="206">
        <f>'Risk Kayıt ve Takip Formu'!E9</f>
        <v>0</v>
      </c>
      <c r="E11" s="206">
        <f>'Risk Kayıt ve Takip Formu'!F9</f>
        <v>0</v>
      </c>
      <c r="F11" s="224"/>
      <c r="G11" s="206">
        <f>'RD Bireysel'!D9</f>
        <v>0</v>
      </c>
      <c r="H11" s="206">
        <f>'RD Bireysel'!E9</f>
        <v>0</v>
      </c>
      <c r="I11" s="206">
        <f>'RD Bireysel'!G9</f>
        <v>0</v>
      </c>
      <c r="J11" s="206"/>
      <c r="K11" s="206">
        <f>'RD Bireysel'!H9</f>
        <v>0</v>
      </c>
      <c r="L11" s="206">
        <f>'RD Bireysel'!F9</f>
        <v>0</v>
      </c>
      <c r="M11" s="206" t="str">
        <f>'Risk Kayıt ve Takip Formu'!N9</f>
        <v>15.12.2025</v>
      </c>
      <c r="N11" s="224"/>
      <c r="O11" s="231" t="e">
        <f>'RD Konsolide'!K9</f>
        <v>#DIV/0!</v>
      </c>
      <c r="P11" s="231" t="e">
        <f>'RD Konsolide'!O9</f>
        <v>#DIV/0!</v>
      </c>
      <c r="Q11" s="250"/>
      <c r="R11" s="250"/>
      <c r="S11" s="250"/>
      <c r="T11" s="250"/>
      <c r="U11" s="241"/>
      <c r="V11" s="250"/>
      <c r="W11" s="250"/>
      <c r="X11" s="250"/>
      <c r="Y11" s="250"/>
      <c r="Z11" s="250"/>
      <c r="AA11" s="221"/>
    </row>
    <row r="12" spans="1:27" ht="72" customHeight="1" x14ac:dyDescent="0.25">
      <c r="A12" s="129"/>
      <c r="B12" s="206">
        <f>'Risk Kayıt ve Takip Formu'!C10</f>
        <v>0</v>
      </c>
      <c r="C12" s="206">
        <f>'Risk Kayıt ve Takip Formu'!D10</f>
        <v>0</v>
      </c>
      <c r="D12" s="206">
        <f>'Risk Kayıt ve Takip Formu'!E10</f>
        <v>0</v>
      </c>
      <c r="E12" s="206">
        <f>'Risk Kayıt ve Takip Formu'!F10</f>
        <v>0</v>
      </c>
      <c r="F12" s="224"/>
      <c r="G12" s="206">
        <f>'RD Bireysel'!D10</f>
        <v>0</v>
      </c>
      <c r="H12" s="206">
        <f>'RD Bireysel'!E10</f>
        <v>0</v>
      </c>
      <c r="I12" s="206">
        <f>'RD Bireysel'!G10</f>
        <v>0</v>
      </c>
      <c r="J12" s="206"/>
      <c r="K12" s="206">
        <f>'RD Bireysel'!H10</f>
        <v>0</v>
      </c>
      <c r="L12" s="206">
        <f>'RD Bireysel'!F10</f>
        <v>0</v>
      </c>
      <c r="M12" s="206" t="str">
        <f>'Risk Kayıt ve Takip Formu'!N10</f>
        <v>15.12.2025</v>
      </c>
      <c r="N12" s="224"/>
      <c r="O12" s="230" t="e">
        <f>'RD Konsolide'!K10</f>
        <v>#DIV/0!</v>
      </c>
      <c r="P12" s="230" t="e">
        <f>'RD Konsolide'!O10</f>
        <v>#DIV/0!</v>
      </c>
      <c r="Q12" s="250"/>
      <c r="R12" s="250"/>
      <c r="S12" s="250"/>
      <c r="T12" s="250"/>
      <c r="U12" s="241"/>
      <c r="V12" s="250"/>
      <c r="W12" s="250"/>
      <c r="X12" s="250"/>
      <c r="Y12" s="250"/>
      <c r="Z12" s="250"/>
      <c r="AA12" s="221"/>
    </row>
    <row r="13" spans="1:27" ht="72" customHeight="1" x14ac:dyDescent="0.25">
      <c r="A13" s="129"/>
      <c r="B13" s="206">
        <f>'Risk Kayıt ve Takip Formu'!C11</f>
        <v>0</v>
      </c>
      <c r="C13" s="206">
        <f>'Risk Kayıt ve Takip Formu'!D11</f>
        <v>0</v>
      </c>
      <c r="D13" s="206">
        <f>'Risk Kayıt ve Takip Formu'!E11</f>
        <v>0</v>
      </c>
      <c r="E13" s="206">
        <f>'Risk Kayıt ve Takip Formu'!F11</f>
        <v>0</v>
      </c>
      <c r="F13" s="224"/>
      <c r="G13" s="206">
        <f>'RD Bireysel'!D11</f>
        <v>0</v>
      </c>
      <c r="H13" s="206">
        <f>'RD Bireysel'!E11</f>
        <v>0</v>
      </c>
      <c r="I13" s="206">
        <f>'RD Bireysel'!G11</f>
        <v>0</v>
      </c>
      <c r="J13" s="206"/>
      <c r="K13" s="206">
        <f>'RD Bireysel'!H11</f>
        <v>0</v>
      </c>
      <c r="L13" s="206">
        <f>'RD Bireysel'!F11</f>
        <v>0</v>
      </c>
      <c r="M13" s="206" t="str">
        <f>'Risk Kayıt ve Takip Formu'!N11</f>
        <v>15.12.2025</v>
      </c>
      <c r="N13" s="224"/>
      <c r="O13" s="231" t="e">
        <f>'RD Konsolide'!K11</f>
        <v>#DIV/0!</v>
      </c>
      <c r="P13" s="231" t="e">
        <f>'RD Konsolide'!O11</f>
        <v>#DIV/0!</v>
      </c>
      <c r="Q13" s="250"/>
      <c r="R13" s="250"/>
      <c r="S13" s="250"/>
      <c r="T13" s="250"/>
      <c r="U13" s="241"/>
      <c r="V13" s="250"/>
      <c r="W13" s="250"/>
      <c r="X13" s="250"/>
      <c r="Y13" s="250"/>
      <c r="Z13" s="250"/>
      <c r="AA13" s="221"/>
    </row>
    <row r="14" spans="1:27" ht="72" customHeight="1" x14ac:dyDescent="0.25">
      <c r="A14" s="129"/>
      <c r="B14" s="206">
        <f>'Risk Kayıt ve Takip Formu'!C12</f>
        <v>0</v>
      </c>
      <c r="C14" s="206">
        <f>'Risk Kayıt ve Takip Formu'!D12</f>
        <v>0</v>
      </c>
      <c r="D14" s="206">
        <f>'Risk Kayıt ve Takip Formu'!E12</f>
        <v>0</v>
      </c>
      <c r="E14" s="206">
        <f>'Risk Kayıt ve Takip Formu'!F12</f>
        <v>0</v>
      </c>
      <c r="F14" s="224"/>
      <c r="G14" s="206">
        <f>'RD Bireysel'!D12</f>
        <v>0</v>
      </c>
      <c r="H14" s="206">
        <f>'RD Bireysel'!E12</f>
        <v>0</v>
      </c>
      <c r="I14" s="206">
        <f>'RD Bireysel'!G12</f>
        <v>0</v>
      </c>
      <c r="J14" s="206"/>
      <c r="K14" s="206">
        <f>'RD Bireysel'!H12</f>
        <v>0</v>
      </c>
      <c r="L14" s="206">
        <f>'RD Bireysel'!F12</f>
        <v>0</v>
      </c>
      <c r="M14" s="206" t="str">
        <f>'Risk Kayıt ve Takip Formu'!N12</f>
        <v>15.12.2025</v>
      </c>
      <c r="N14" s="224"/>
      <c r="O14" s="230" t="e">
        <f>'RD Konsolide'!K12</f>
        <v>#DIV/0!</v>
      </c>
      <c r="P14" s="230" t="e">
        <f>'RD Konsolide'!O12</f>
        <v>#DIV/0!</v>
      </c>
      <c r="Q14" s="250"/>
      <c r="R14" s="250"/>
      <c r="S14" s="250"/>
      <c r="T14" s="250"/>
      <c r="U14" s="241"/>
      <c r="V14" s="250"/>
      <c r="W14" s="250"/>
      <c r="X14" s="250"/>
      <c r="Y14" s="250"/>
      <c r="Z14" s="250"/>
      <c r="AA14" s="221"/>
    </row>
    <row r="15" spans="1:27" ht="72" customHeight="1" x14ac:dyDescent="0.25">
      <c r="A15" s="129"/>
      <c r="B15" s="206">
        <f>'Risk Kayıt ve Takip Formu'!C13</f>
        <v>0</v>
      </c>
      <c r="C15" s="206">
        <f>'Risk Kayıt ve Takip Formu'!D13</f>
        <v>0</v>
      </c>
      <c r="D15" s="206">
        <f>'Risk Kayıt ve Takip Formu'!E13</f>
        <v>0</v>
      </c>
      <c r="E15" s="206">
        <f>'Risk Kayıt ve Takip Formu'!F13</f>
        <v>0</v>
      </c>
      <c r="F15" s="224"/>
      <c r="G15" s="206">
        <f>'RD Bireysel'!D13</f>
        <v>0</v>
      </c>
      <c r="H15" s="206">
        <f>'RD Bireysel'!E13</f>
        <v>0</v>
      </c>
      <c r="I15" s="206">
        <f>'RD Bireysel'!G13</f>
        <v>0</v>
      </c>
      <c r="J15" s="206"/>
      <c r="K15" s="206">
        <f>'RD Bireysel'!H13</f>
        <v>0</v>
      </c>
      <c r="L15" s="206">
        <f>'RD Bireysel'!F13</f>
        <v>0</v>
      </c>
      <c r="M15" s="206" t="str">
        <f>'Risk Kayıt ve Takip Formu'!N13</f>
        <v>15.12.2025</v>
      </c>
      <c r="N15" s="224"/>
      <c r="O15" s="231" t="e">
        <f>'RD Konsolide'!K13</f>
        <v>#DIV/0!</v>
      </c>
      <c r="P15" s="231" t="e">
        <f>'RD Konsolide'!O13</f>
        <v>#DIV/0!</v>
      </c>
      <c r="Q15" s="250"/>
      <c r="R15" s="250"/>
      <c r="S15" s="250"/>
      <c r="T15" s="250"/>
      <c r="U15" s="241"/>
      <c r="V15" s="250"/>
      <c r="W15" s="250"/>
      <c r="X15" s="250"/>
      <c r="Y15" s="250"/>
      <c r="Z15" s="250"/>
      <c r="AA15" s="221"/>
    </row>
    <row r="16" spans="1:27" ht="72" customHeight="1" x14ac:dyDescent="0.25">
      <c r="A16" s="129"/>
      <c r="B16" s="206">
        <f>'Risk Kayıt ve Takip Formu'!C14</f>
        <v>0</v>
      </c>
      <c r="C16" s="206">
        <f>'Risk Kayıt ve Takip Formu'!D14</f>
        <v>0</v>
      </c>
      <c r="D16" s="206">
        <f>'Risk Kayıt ve Takip Formu'!E14</f>
        <v>0</v>
      </c>
      <c r="E16" s="206">
        <f>'Risk Kayıt ve Takip Formu'!F14</f>
        <v>0</v>
      </c>
      <c r="F16" s="224"/>
      <c r="G16" s="206">
        <f>'RD Bireysel'!D14</f>
        <v>0</v>
      </c>
      <c r="H16" s="206">
        <f>'RD Bireysel'!E14</f>
        <v>0</v>
      </c>
      <c r="I16" s="206">
        <f>'RD Bireysel'!G14</f>
        <v>0</v>
      </c>
      <c r="J16" s="206"/>
      <c r="K16" s="206">
        <f>'RD Bireysel'!H14</f>
        <v>0</v>
      </c>
      <c r="L16" s="206">
        <f>'RD Bireysel'!F14</f>
        <v>0</v>
      </c>
      <c r="M16" s="206" t="str">
        <f>'Risk Kayıt ve Takip Formu'!N14</f>
        <v>15.12.2025</v>
      </c>
      <c r="N16" s="224"/>
      <c r="O16" s="230" t="e">
        <f>'RD Konsolide'!K14</f>
        <v>#DIV/0!</v>
      </c>
      <c r="P16" s="230" t="e">
        <f>'RD Konsolide'!O14</f>
        <v>#DIV/0!</v>
      </c>
      <c r="Q16" s="250"/>
      <c r="R16" s="250"/>
      <c r="S16" s="250"/>
      <c r="T16" s="250"/>
      <c r="U16" s="241"/>
      <c r="V16" s="250"/>
      <c r="W16" s="250"/>
      <c r="X16" s="250"/>
      <c r="Y16" s="250"/>
      <c r="Z16" s="250"/>
      <c r="AA16" s="221"/>
    </row>
    <row r="17" spans="1:27" ht="72" customHeight="1" x14ac:dyDescent="0.25">
      <c r="A17" s="129"/>
      <c r="B17" s="291">
        <f>'Risk Kayıt ve Takip Formu'!C15</f>
        <v>0</v>
      </c>
      <c r="C17" s="291">
        <f>'Risk Kayıt ve Takip Formu'!D15</f>
        <v>0</v>
      </c>
      <c r="D17" s="291">
        <f>'Risk Kayıt ve Takip Formu'!E15</f>
        <v>0</v>
      </c>
      <c r="E17" s="291">
        <f>'Risk Kayıt ve Takip Formu'!F15</f>
        <v>0</v>
      </c>
      <c r="F17" s="224"/>
      <c r="G17" s="291">
        <f>'RD Bireysel'!D15</f>
        <v>0</v>
      </c>
      <c r="H17" s="291">
        <f>'RD Bireysel'!E15</f>
        <v>0</v>
      </c>
      <c r="I17" s="291">
        <f>'RD Bireysel'!G15</f>
        <v>0</v>
      </c>
      <c r="J17" s="291"/>
      <c r="K17" s="291">
        <f>'RD Bireysel'!H15</f>
        <v>0</v>
      </c>
      <c r="L17" s="291">
        <f>'RD Bireysel'!F15</f>
        <v>0</v>
      </c>
      <c r="M17" s="291" t="str">
        <f>'Risk Kayıt ve Takip Formu'!N15</f>
        <v>15.12.2025</v>
      </c>
      <c r="N17" s="224"/>
      <c r="O17" s="318" t="e">
        <f>'RD Konsolide'!K15</f>
        <v>#DIV/0!</v>
      </c>
      <c r="P17" s="318" t="e">
        <f>'RD Konsolide'!O15</f>
        <v>#DIV/0!</v>
      </c>
      <c r="Q17" s="319"/>
      <c r="R17" s="319"/>
      <c r="S17" s="319"/>
      <c r="T17" s="319"/>
      <c r="U17" s="241"/>
      <c r="V17" s="319"/>
      <c r="W17" s="319"/>
      <c r="X17" s="319"/>
      <c r="Y17" s="319"/>
      <c r="Z17" s="319"/>
      <c r="AA17" s="221"/>
    </row>
    <row r="18" spans="1:27" ht="72" customHeight="1" x14ac:dyDescent="0.25">
      <c r="A18" s="129"/>
      <c r="B18" s="206">
        <f>'Risk Kayıt ve Takip Formu'!C16</f>
        <v>0</v>
      </c>
      <c r="C18" s="206">
        <f>'Risk Kayıt ve Takip Formu'!D16</f>
        <v>0</v>
      </c>
      <c r="D18" s="206">
        <f>'Risk Kayıt ve Takip Formu'!E16</f>
        <v>0</v>
      </c>
      <c r="E18" s="206">
        <f>'Risk Kayıt ve Takip Formu'!F16</f>
        <v>0</v>
      </c>
      <c r="F18" s="321"/>
      <c r="G18" s="291">
        <f>'RD Bireysel'!D16</f>
        <v>0</v>
      </c>
      <c r="H18" s="291">
        <f>'RD Bireysel'!E16</f>
        <v>0</v>
      </c>
      <c r="I18" s="291">
        <f>'RD Bireysel'!G16</f>
        <v>0</v>
      </c>
      <c r="J18" s="309"/>
      <c r="K18" s="206">
        <f>'RD Bireysel'!H16</f>
        <v>0</v>
      </c>
      <c r="L18" s="291">
        <f>'RD Bireysel'!F16</f>
        <v>0</v>
      </c>
      <c r="M18" s="209" t="str">
        <f>'Risk Kayıt ve Takip Formu'!N16</f>
        <v>15.12.2025</v>
      </c>
      <c r="N18" s="321"/>
      <c r="O18" s="230" t="e">
        <f>'RD Konsolide'!K16</f>
        <v>#DIV/0!</v>
      </c>
      <c r="P18" s="230" t="e">
        <f>'RD Konsolide'!O16</f>
        <v>#DIV/0!</v>
      </c>
      <c r="Q18" s="322"/>
      <c r="R18" s="322"/>
      <c r="S18" s="322"/>
      <c r="T18" s="322"/>
      <c r="U18" s="321"/>
      <c r="V18" s="205"/>
      <c r="W18" s="205"/>
      <c r="X18" s="205"/>
      <c r="Y18" s="205"/>
      <c r="Z18" s="205"/>
      <c r="AA18" s="221"/>
    </row>
    <row r="19" spans="1:27" ht="72" customHeight="1" x14ac:dyDescent="0.25">
      <c r="A19" s="129"/>
      <c r="B19" s="206">
        <f>'Risk Kayıt ve Takip Formu'!C17</f>
        <v>0</v>
      </c>
      <c r="C19" s="206">
        <f>'Risk Kayıt ve Takip Formu'!D17</f>
        <v>0</v>
      </c>
      <c r="D19" s="206">
        <f>'Risk Kayıt ve Takip Formu'!E17</f>
        <v>0</v>
      </c>
      <c r="E19" s="206">
        <f>'Risk Kayıt ve Takip Formu'!F17</f>
        <v>0</v>
      </c>
      <c r="F19" s="321"/>
      <c r="G19" s="291">
        <f>'RD Bireysel'!D17</f>
        <v>0</v>
      </c>
      <c r="H19" s="291">
        <f>'RD Bireysel'!E17</f>
        <v>0</v>
      </c>
      <c r="I19" s="291">
        <f>'RD Bireysel'!G17</f>
        <v>0</v>
      </c>
      <c r="J19" s="309"/>
      <c r="K19" s="206">
        <f>'RD Bireysel'!H17</f>
        <v>0</v>
      </c>
      <c r="L19" s="291">
        <f>'RD Bireysel'!F17</f>
        <v>0</v>
      </c>
      <c r="M19" s="209" t="str">
        <f>'Risk Kayıt ve Takip Formu'!N17</f>
        <v>15.12.2025</v>
      </c>
      <c r="N19" s="321"/>
      <c r="O19" s="231" t="e">
        <f>'RD Konsolide'!K17</f>
        <v>#DIV/0!</v>
      </c>
      <c r="P19" s="231" t="e">
        <f>'RD Konsolide'!O17</f>
        <v>#DIV/0!</v>
      </c>
      <c r="Q19" s="324"/>
      <c r="R19" s="324"/>
      <c r="S19" s="324"/>
      <c r="T19" s="324"/>
      <c r="U19" s="321"/>
      <c r="V19" s="323"/>
      <c r="W19" s="323"/>
      <c r="X19" s="323"/>
      <c r="Y19" s="323"/>
      <c r="Z19" s="323"/>
      <c r="AA19" s="221"/>
    </row>
    <row r="20" spans="1:27" ht="72" customHeight="1" x14ac:dyDescent="0.25">
      <c r="A20" s="129"/>
      <c r="B20" s="206">
        <f>'Risk Kayıt ve Takip Formu'!C18</f>
        <v>0</v>
      </c>
      <c r="C20" s="206">
        <f>'Risk Kayıt ve Takip Formu'!D18</f>
        <v>0</v>
      </c>
      <c r="D20" s="206">
        <f>'Risk Kayıt ve Takip Formu'!E18</f>
        <v>0</v>
      </c>
      <c r="E20" s="206">
        <f>'Risk Kayıt ve Takip Formu'!F18</f>
        <v>0</v>
      </c>
      <c r="F20" s="321"/>
      <c r="G20" s="291">
        <f>'RD Bireysel'!D18</f>
        <v>0</v>
      </c>
      <c r="H20" s="291">
        <f>'RD Bireysel'!E18</f>
        <v>0</v>
      </c>
      <c r="I20" s="291">
        <f>'RD Bireysel'!G18</f>
        <v>0</v>
      </c>
      <c r="J20" s="309"/>
      <c r="K20" s="206">
        <f>'RD Bireysel'!H18</f>
        <v>0</v>
      </c>
      <c r="L20" s="291">
        <f>'RD Bireysel'!F18</f>
        <v>0</v>
      </c>
      <c r="M20" s="209" t="str">
        <f>'Risk Kayıt ve Takip Formu'!N18</f>
        <v>15.12.2025</v>
      </c>
      <c r="N20" s="321"/>
      <c r="O20" s="230" t="e">
        <f>'RD Konsolide'!K18</f>
        <v>#DIV/0!</v>
      </c>
      <c r="P20" s="230" t="e">
        <f>'RD Konsolide'!O18</f>
        <v>#DIV/0!</v>
      </c>
      <c r="Q20" s="322"/>
      <c r="R20" s="322"/>
      <c r="S20" s="322"/>
      <c r="T20" s="322"/>
      <c r="U20" s="321"/>
      <c r="V20" s="205"/>
      <c r="W20" s="205"/>
      <c r="X20" s="205"/>
      <c r="Y20" s="205"/>
      <c r="Z20" s="205"/>
      <c r="AA20" s="221"/>
    </row>
    <row r="21" spans="1:27" ht="45" hidden="1" customHeight="1" thickBot="1" x14ac:dyDescent="0.3">
      <c r="A21" s="126"/>
      <c r="B21" s="148">
        <f>'Risk Kayıt ve Takip Formu'!C19</f>
        <v>0</v>
      </c>
      <c r="C21" s="148">
        <f>'Risk Kayıt ve Takip Formu'!D19</f>
        <v>0</v>
      </c>
      <c r="D21" s="148">
        <f>'Risk Kayıt ve Takip Formu'!E19</f>
        <v>0</v>
      </c>
      <c r="E21" s="148">
        <f>'Risk Kayıt ve Takip Formu'!F19</f>
        <v>0</v>
      </c>
      <c r="F21" s="135"/>
      <c r="G21" s="291">
        <f>'RD Bireysel'!D19</f>
        <v>0</v>
      </c>
      <c r="H21" s="291">
        <f>'RD Bireysel'!E19</f>
        <v>0</v>
      </c>
      <c r="I21" s="291">
        <f>'RD Bireysel'!G19</f>
        <v>0</v>
      </c>
      <c r="J21" s="150"/>
      <c r="K21" s="320">
        <f>'RD Bireysel'!H19</f>
        <v>0</v>
      </c>
      <c r="L21" s="291">
        <f>'RD Bireysel'!F19</f>
        <v>0</v>
      </c>
      <c r="M21" s="226">
        <f>'Risk Kayıt ve Takip Formu'!N19</f>
        <v>0</v>
      </c>
      <c r="N21" s="134"/>
      <c r="O21" s="230" t="e">
        <f>'RD Konsolide'!K19</f>
        <v>#DIV/0!</v>
      </c>
      <c r="P21" s="230" t="e">
        <f>'RD Konsolide'!O19</f>
        <v>#DIV/0!</v>
      </c>
      <c r="Q21" s="132"/>
      <c r="R21" s="132"/>
      <c r="S21" s="132"/>
      <c r="T21" s="133"/>
      <c r="U21" s="135"/>
      <c r="V21" s="131"/>
      <c r="W21" s="131"/>
      <c r="X21" s="131"/>
      <c r="Y21" s="131"/>
      <c r="Z21" s="131"/>
      <c r="AA21" s="135"/>
    </row>
    <row r="22" spans="1:27" ht="45" hidden="1" customHeight="1" thickBot="1" x14ac:dyDescent="0.3">
      <c r="A22" s="126"/>
      <c r="B22" s="148">
        <f>'Risk Kayıt ve Takip Formu'!C20</f>
        <v>0</v>
      </c>
      <c r="C22" s="148">
        <f>'Risk Kayıt ve Takip Formu'!D20</f>
        <v>0</v>
      </c>
      <c r="D22" s="148">
        <f>'Risk Kayıt ve Takip Formu'!E20</f>
        <v>0</v>
      </c>
      <c r="E22" s="148">
        <f>'Risk Kayıt ve Takip Formu'!F20</f>
        <v>0</v>
      </c>
      <c r="F22" s="135"/>
      <c r="G22" s="291">
        <f>'RD Bireysel'!D20</f>
        <v>0</v>
      </c>
      <c r="H22" s="291">
        <f>'RD Bireysel'!E20</f>
        <v>0</v>
      </c>
      <c r="I22" s="291">
        <f>'RD Bireysel'!G20</f>
        <v>0</v>
      </c>
      <c r="J22" s="151"/>
      <c r="K22" s="206">
        <f>'RD Bireysel'!H20</f>
        <v>0</v>
      </c>
      <c r="L22" s="291">
        <f>'RD Bireysel'!F20</f>
        <v>0</v>
      </c>
      <c r="M22" s="154">
        <f>'Risk Kayıt ve Takip Formu'!N20</f>
        <v>0</v>
      </c>
      <c r="N22" s="134"/>
      <c r="O22" s="230" t="e">
        <f>'RD Konsolide'!K20</f>
        <v>#DIV/0!</v>
      </c>
      <c r="P22" s="230" t="e">
        <f>'RD Konsolide'!O20</f>
        <v>#DIV/0!</v>
      </c>
      <c r="Q22" s="128"/>
      <c r="R22" s="128"/>
      <c r="S22" s="128"/>
      <c r="T22" s="130"/>
      <c r="U22" s="135"/>
      <c r="V22" s="127"/>
      <c r="W22" s="127"/>
      <c r="X22" s="127"/>
      <c r="Y22" s="127"/>
      <c r="Z22" s="127"/>
      <c r="AA22" s="135"/>
    </row>
    <row r="23" spans="1:27" ht="45" hidden="1" customHeight="1" thickBot="1" x14ac:dyDescent="0.3">
      <c r="A23" s="126"/>
      <c r="B23" s="148">
        <f>'Risk Kayıt ve Takip Formu'!C21</f>
        <v>0</v>
      </c>
      <c r="C23" s="148">
        <f>'Risk Kayıt ve Takip Formu'!D21</f>
        <v>0</v>
      </c>
      <c r="D23" s="148">
        <f>'Risk Kayıt ve Takip Formu'!E21</f>
        <v>0</v>
      </c>
      <c r="E23" s="148">
        <f>'Risk Kayıt ve Takip Formu'!F21</f>
        <v>0</v>
      </c>
      <c r="F23" s="135"/>
      <c r="G23" s="291">
        <f>'RD Bireysel'!D21</f>
        <v>0</v>
      </c>
      <c r="H23" s="291">
        <f>'RD Bireysel'!E21</f>
        <v>0</v>
      </c>
      <c r="I23" s="291">
        <f>'RD Bireysel'!G21</f>
        <v>0</v>
      </c>
      <c r="J23" s="150"/>
      <c r="K23" s="206">
        <f>'RD Bireysel'!H21</f>
        <v>0</v>
      </c>
      <c r="L23" s="291">
        <f>'RD Bireysel'!F21</f>
        <v>0</v>
      </c>
      <c r="M23" s="154">
        <f>'Risk Kayıt ve Takip Formu'!N21</f>
        <v>0</v>
      </c>
      <c r="N23" s="134"/>
      <c r="O23" s="230" t="e">
        <f>'RD Konsolide'!K21</f>
        <v>#DIV/0!</v>
      </c>
      <c r="P23" s="230" t="e">
        <f>'RD Konsolide'!O21</f>
        <v>#DIV/0!</v>
      </c>
      <c r="Q23" s="132"/>
      <c r="R23" s="132"/>
      <c r="S23" s="132"/>
      <c r="T23" s="133"/>
      <c r="U23" s="135"/>
      <c r="V23" s="131"/>
      <c r="W23" s="131"/>
      <c r="X23" s="131"/>
      <c r="Y23" s="131"/>
      <c r="Z23" s="131"/>
      <c r="AA23" s="135"/>
    </row>
    <row r="24" spans="1:27" ht="45" hidden="1" customHeight="1" thickBot="1" x14ac:dyDescent="0.3">
      <c r="A24" s="126"/>
      <c r="B24" s="148">
        <f>'Risk Kayıt ve Takip Formu'!C22</f>
        <v>0</v>
      </c>
      <c r="C24" s="148">
        <f>'Risk Kayıt ve Takip Formu'!D22</f>
        <v>0</v>
      </c>
      <c r="D24" s="148">
        <f>'Risk Kayıt ve Takip Formu'!E22</f>
        <v>0</v>
      </c>
      <c r="E24" s="148">
        <f>'Risk Kayıt ve Takip Formu'!F22</f>
        <v>0</v>
      </c>
      <c r="F24" s="135"/>
      <c r="G24" s="291">
        <f>'RD Bireysel'!D22</f>
        <v>0</v>
      </c>
      <c r="H24" s="291">
        <f>'RD Bireysel'!E22</f>
        <v>0</v>
      </c>
      <c r="I24" s="291">
        <f>'RD Bireysel'!G22</f>
        <v>0</v>
      </c>
      <c r="J24" s="151"/>
      <c r="K24" s="206">
        <f>'RD Bireysel'!H22</f>
        <v>0</v>
      </c>
      <c r="L24" s="291">
        <f>'RD Bireysel'!F22</f>
        <v>0</v>
      </c>
      <c r="M24" s="154">
        <f>'Risk Kayıt ve Takip Formu'!N22</f>
        <v>0</v>
      </c>
      <c r="N24" s="134"/>
      <c r="O24" s="230" t="e">
        <f>'RD Konsolide'!K22</f>
        <v>#DIV/0!</v>
      </c>
      <c r="P24" s="230" t="e">
        <f>'RD Konsolide'!O22</f>
        <v>#DIV/0!</v>
      </c>
      <c r="Q24" s="128"/>
      <c r="R24" s="128"/>
      <c r="S24" s="128"/>
      <c r="T24" s="130"/>
      <c r="U24" s="135"/>
      <c r="V24" s="127"/>
      <c r="W24" s="127"/>
      <c r="X24" s="127"/>
      <c r="Y24" s="127"/>
      <c r="Z24" s="127"/>
      <c r="AA24" s="135"/>
    </row>
    <row r="25" spans="1:27" ht="45" hidden="1" customHeight="1" thickBot="1" x14ac:dyDescent="0.3">
      <c r="A25" s="126"/>
      <c r="B25" s="148">
        <f>'Risk Kayıt ve Takip Formu'!C23</f>
        <v>0</v>
      </c>
      <c r="C25" s="148">
        <f>'Risk Kayıt ve Takip Formu'!D23</f>
        <v>0</v>
      </c>
      <c r="D25" s="148">
        <f>'Risk Kayıt ve Takip Formu'!E23</f>
        <v>0</v>
      </c>
      <c r="E25" s="148">
        <f>'Risk Kayıt ve Takip Formu'!F23</f>
        <v>0</v>
      </c>
      <c r="F25" s="135"/>
      <c r="G25" s="291">
        <f>'RD Bireysel'!D23</f>
        <v>0</v>
      </c>
      <c r="H25" s="291">
        <f>'RD Bireysel'!E23</f>
        <v>0</v>
      </c>
      <c r="I25" s="291">
        <f>'RD Bireysel'!G23</f>
        <v>0</v>
      </c>
      <c r="J25" s="150"/>
      <c r="K25" s="206">
        <f>'RD Bireysel'!H23</f>
        <v>0</v>
      </c>
      <c r="L25" s="291">
        <f>'RD Bireysel'!F23</f>
        <v>0</v>
      </c>
      <c r="M25" s="154">
        <f>'Risk Kayıt ve Takip Formu'!N23</f>
        <v>0</v>
      </c>
      <c r="N25" s="134"/>
      <c r="O25" s="230" t="e">
        <f>'RD Konsolide'!K23</f>
        <v>#DIV/0!</v>
      </c>
      <c r="P25" s="230" t="e">
        <f>'RD Konsolide'!O23</f>
        <v>#DIV/0!</v>
      </c>
      <c r="Q25" s="132"/>
      <c r="R25" s="132"/>
      <c r="S25" s="132"/>
      <c r="T25" s="133"/>
      <c r="U25" s="135"/>
      <c r="V25" s="131"/>
      <c r="W25" s="131"/>
      <c r="X25" s="131"/>
      <c r="Y25" s="131"/>
      <c r="Z25" s="131"/>
      <c r="AA25" s="135"/>
    </row>
    <row r="26" spans="1:27" ht="45" hidden="1" customHeight="1" thickBot="1" x14ac:dyDescent="0.3">
      <c r="A26" s="126"/>
      <c r="B26" s="148">
        <f>'Risk Kayıt ve Takip Formu'!C24</f>
        <v>0</v>
      </c>
      <c r="C26" s="148">
        <f>'Risk Kayıt ve Takip Formu'!D24</f>
        <v>0</v>
      </c>
      <c r="D26" s="148">
        <f>'Risk Kayıt ve Takip Formu'!E24</f>
        <v>0</v>
      </c>
      <c r="E26" s="148">
        <f>'Risk Kayıt ve Takip Formu'!F24</f>
        <v>0</v>
      </c>
      <c r="F26" s="135"/>
      <c r="G26" s="291">
        <f>'RD Bireysel'!D24</f>
        <v>0</v>
      </c>
      <c r="H26" s="291">
        <f>'RD Bireysel'!E24</f>
        <v>0</v>
      </c>
      <c r="I26" s="291">
        <f>'RD Bireysel'!G24</f>
        <v>0</v>
      </c>
      <c r="J26" s="151"/>
      <c r="K26" s="206">
        <f>'RD Bireysel'!H24</f>
        <v>0</v>
      </c>
      <c r="L26" s="291">
        <f>'RD Bireysel'!F24</f>
        <v>0</v>
      </c>
      <c r="M26" s="154">
        <f>'Risk Kayıt ve Takip Formu'!N24</f>
        <v>0</v>
      </c>
      <c r="N26" s="134"/>
      <c r="O26" s="230" t="e">
        <f>'RD Konsolide'!K24</f>
        <v>#DIV/0!</v>
      </c>
      <c r="P26" s="230" t="e">
        <f>'RD Konsolide'!O24</f>
        <v>#DIV/0!</v>
      </c>
      <c r="Q26" s="128"/>
      <c r="R26" s="128"/>
      <c r="S26" s="128"/>
      <c r="T26" s="130"/>
      <c r="U26" s="135"/>
      <c r="V26" s="127"/>
      <c r="W26" s="127"/>
      <c r="X26" s="127"/>
      <c r="Y26" s="127"/>
      <c r="Z26" s="127"/>
      <c r="AA26" s="135"/>
    </row>
    <row r="27" spans="1:27" ht="45" hidden="1" customHeight="1" thickBot="1" x14ac:dyDescent="0.3">
      <c r="A27" s="126"/>
      <c r="B27" s="148">
        <f>'Risk Kayıt ve Takip Formu'!C25</f>
        <v>0</v>
      </c>
      <c r="C27" s="148">
        <f>'Risk Kayıt ve Takip Formu'!D25</f>
        <v>0</v>
      </c>
      <c r="D27" s="148">
        <f>'Risk Kayıt ve Takip Formu'!E25</f>
        <v>0</v>
      </c>
      <c r="E27" s="148">
        <f>'Risk Kayıt ve Takip Formu'!F25</f>
        <v>0</v>
      </c>
      <c r="F27" s="135"/>
      <c r="G27" s="291">
        <f>'RD Bireysel'!D25</f>
        <v>0</v>
      </c>
      <c r="H27" s="291">
        <f>'RD Bireysel'!E25</f>
        <v>0</v>
      </c>
      <c r="I27" s="291">
        <f>'RD Bireysel'!G25</f>
        <v>0</v>
      </c>
      <c r="J27" s="150"/>
      <c r="K27" s="206">
        <f>'RD Bireysel'!H25</f>
        <v>0</v>
      </c>
      <c r="L27" s="291">
        <f>'RD Bireysel'!F25</f>
        <v>0</v>
      </c>
      <c r="M27" s="154">
        <f>'Risk Kayıt ve Takip Formu'!N25</f>
        <v>0</v>
      </c>
      <c r="N27" s="134"/>
      <c r="O27" s="230" t="e">
        <f>'RD Konsolide'!K25</f>
        <v>#DIV/0!</v>
      </c>
      <c r="P27" s="230" t="e">
        <f>'RD Konsolide'!O25</f>
        <v>#DIV/0!</v>
      </c>
      <c r="Q27" s="132"/>
      <c r="R27" s="132"/>
      <c r="S27" s="132"/>
      <c r="T27" s="133"/>
      <c r="U27" s="135"/>
      <c r="V27" s="131"/>
      <c r="W27" s="131"/>
      <c r="X27" s="131"/>
      <c r="Y27" s="131"/>
      <c r="Z27" s="131"/>
      <c r="AA27" s="135"/>
    </row>
    <row r="28" spans="1:27" ht="45" hidden="1" customHeight="1" thickBot="1" x14ac:dyDescent="0.3">
      <c r="A28" s="126"/>
      <c r="B28" s="148">
        <f>'Risk Kayıt ve Takip Formu'!C26</f>
        <v>0</v>
      </c>
      <c r="C28" s="148">
        <f>'Risk Kayıt ve Takip Formu'!D26</f>
        <v>0</v>
      </c>
      <c r="D28" s="148">
        <f>'Risk Kayıt ve Takip Formu'!E26</f>
        <v>0</v>
      </c>
      <c r="E28" s="148">
        <f>'Risk Kayıt ve Takip Formu'!F26</f>
        <v>0</v>
      </c>
      <c r="F28" s="135"/>
      <c r="G28" s="291">
        <f>'RD Bireysel'!D26</f>
        <v>0</v>
      </c>
      <c r="H28" s="291">
        <f>'RD Bireysel'!E26</f>
        <v>0</v>
      </c>
      <c r="I28" s="291">
        <f>'RD Bireysel'!G26</f>
        <v>0</v>
      </c>
      <c r="J28" s="151"/>
      <c r="K28" s="206">
        <f>'RD Bireysel'!H26</f>
        <v>0</v>
      </c>
      <c r="L28" s="291">
        <f>'RD Bireysel'!F26</f>
        <v>0</v>
      </c>
      <c r="M28" s="154">
        <f>'Risk Kayıt ve Takip Formu'!N26</f>
        <v>0</v>
      </c>
      <c r="N28" s="134"/>
      <c r="O28" s="230" t="e">
        <f>'RD Konsolide'!K26</f>
        <v>#DIV/0!</v>
      </c>
      <c r="P28" s="230" t="e">
        <f>'RD Konsolide'!O26</f>
        <v>#DIV/0!</v>
      </c>
      <c r="Q28" s="128"/>
      <c r="R28" s="128"/>
      <c r="S28" s="128"/>
      <c r="T28" s="130"/>
      <c r="U28" s="135"/>
      <c r="V28" s="127"/>
      <c r="W28" s="127"/>
      <c r="X28" s="127"/>
      <c r="Y28" s="127"/>
      <c r="Z28" s="127"/>
      <c r="AA28" s="135"/>
    </row>
    <row r="29" spans="1:27" ht="45" hidden="1" customHeight="1" thickBot="1" x14ac:dyDescent="0.3">
      <c r="A29" s="126"/>
      <c r="B29" s="148">
        <f>'Risk Kayıt ve Takip Formu'!C27</f>
        <v>0</v>
      </c>
      <c r="C29" s="148">
        <f>'Risk Kayıt ve Takip Formu'!D27</f>
        <v>0</v>
      </c>
      <c r="D29" s="148">
        <f>'Risk Kayıt ve Takip Formu'!E27</f>
        <v>0</v>
      </c>
      <c r="E29" s="148">
        <f>'Risk Kayıt ve Takip Formu'!F27</f>
        <v>0</v>
      </c>
      <c r="F29" s="135"/>
      <c r="G29" s="291">
        <f>'RD Bireysel'!D27</f>
        <v>0</v>
      </c>
      <c r="H29" s="291">
        <f>'RD Bireysel'!E27</f>
        <v>0</v>
      </c>
      <c r="I29" s="291">
        <f>'RD Bireysel'!G27</f>
        <v>0</v>
      </c>
      <c r="J29" s="150"/>
      <c r="K29" s="206">
        <f>'RD Bireysel'!H27</f>
        <v>0</v>
      </c>
      <c r="L29" s="291">
        <f>'RD Bireysel'!F27</f>
        <v>0</v>
      </c>
      <c r="M29" s="154">
        <f>'Risk Kayıt ve Takip Formu'!N27</f>
        <v>0</v>
      </c>
      <c r="N29" s="134"/>
      <c r="O29" s="230" t="e">
        <f>'RD Konsolide'!K27</f>
        <v>#DIV/0!</v>
      </c>
      <c r="P29" s="230" t="e">
        <f>'RD Konsolide'!O27</f>
        <v>#DIV/0!</v>
      </c>
      <c r="Q29" s="132"/>
      <c r="R29" s="132"/>
      <c r="S29" s="132"/>
      <c r="T29" s="133"/>
      <c r="U29" s="135"/>
      <c r="V29" s="131"/>
      <c r="W29" s="131"/>
      <c r="X29" s="131"/>
      <c r="Y29" s="131"/>
      <c r="Z29" s="131"/>
      <c r="AA29" s="135"/>
    </row>
    <row r="30" spans="1:27" ht="45" hidden="1" customHeight="1" thickBot="1" x14ac:dyDescent="0.3">
      <c r="A30" s="126"/>
      <c r="B30" s="148">
        <f>'Risk Kayıt ve Takip Formu'!C28</f>
        <v>0</v>
      </c>
      <c r="C30" s="148">
        <f>'Risk Kayıt ve Takip Formu'!D28</f>
        <v>0</v>
      </c>
      <c r="D30" s="148">
        <f>'Risk Kayıt ve Takip Formu'!E28</f>
        <v>0</v>
      </c>
      <c r="E30" s="148">
        <f>'Risk Kayıt ve Takip Formu'!F28</f>
        <v>0</v>
      </c>
      <c r="F30" s="135"/>
      <c r="G30" s="291">
        <f>'RD Bireysel'!D28</f>
        <v>0</v>
      </c>
      <c r="H30" s="291">
        <f>'RD Bireysel'!E28</f>
        <v>0</v>
      </c>
      <c r="I30" s="291">
        <f>'RD Bireysel'!G28</f>
        <v>0</v>
      </c>
      <c r="J30" s="151"/>
      <c r="K30" s="206">
        <f>'RD Bireysel'!H28</f>
        <v>0</v>
      </c>
      <c r="L30" s="291">
        <f>'RD Bireysel'!F28</f>
        <v>0</v>
      </c>
      <c r="M30" s="154">
        <f>'Risk Kayıt ve Takip Formu'!N28</f>
        <v>0</v>
      </c>
      <c r="N30" s="134"/>
      <c r="O30" s="230" t="e">
        <f>'RD Konsolide'!K28</f>
        <v>#DIV/0!</v>
      </c>
      <c r="P30" s="230" t="e">
        <f>'RD Konsolide'!O28</f>
        <v>#DIV/0!</v>
      </c>
      <c r="Q30" s="128"/>
      <c r="R30" s="128"/>
      <c r="S30" s="128"/>
      <c r="T30" s="130"/>
      <c r="U30" s="135"/>
      <c r="V30" s="127"/>
      <c r="W30" s="127"/>
      <c r="X30" s="127"/>
      <c r="Y30" s="127"/>
      <c r="Z30" s="127"/>
      <c r="AA30" s="135"/>
    </row>
    <row r="31" spans="1:27" ht="45" hidden="1" customHeight="1" thickBot="1" x14ac:dyDescent="0.3">
      <c r="A31" s="126"/>
      <c r="B31" s="148">
        <f>'Risk Kayıt ve Takip Formu'!C29</f>
        <v>0</v>
      </c>
      <c r="C31" s="148">
        <f>'Risk Kayıt ve Takip Formu'!D29</f>
        <v>0</v>
      </c>
      <c r="D31" s="148">
        <f>'Risk Kayıt ve Takip Formu'!E29</f>
        <v>0</v>
      </c>
      <c r="E31" s="148">
        <f>'Risk Kayıt ve Takip Formu'!F29</f>
        <v>0</v>
      </c>
      <c r="F31" s="135"/>
      <c r="G31" s="291">
        <f>'RD Bireysel'!D29</f>
        <v>0</v>
      </c>
      <c r="H31" s="291">
        <f>'RD Bireysel'!E29</f>
        <v>0</v>
      </c>
      <c r="I31" s="291">
        <f>'RD Bireysel'!G29</f>
        <v>0</v>
      </c>
      <c r="J31" s="150"/>
      <c r="K31" s="206">
        <f>'RD Bireysel'!H29</f>
        <v>0</v>
      </c>
      <c r="L31" s="291">
        <f>'RD Bireysel'!F29</f>
        <v>0</v>
      </c>
      <c r="M31" s="154">
        <f>'Risk Kayıt ve Takip Formu'!N29</f>
        <v>0</v>
      </c>
      <c r="N31" s="134"/>
      <c r="O31" s="230" t="e">
        <f>'RD Konsolide'!K29</f>
        <v>#DIV/0!</v>
      </c>
      <c r="P31" s="230" t="e">
        <f>'RD Konsolide'!O29</f>
        <v>#DIV/0!</v>
      </c>
      <c r="Q31" s="132"/>
      <c r="R31" s="132"/>
      <c r="S31" s="132"/>
      <c r="T31" s="133"/>
      <c r="U31" s="135"/>
      <c r="V31" s="131"/>
      <c r="W31" s="131"/>
      <c r="X31" s="131"/>
      <c r="Y31" s="131"/>
      <c r="Z31" s="131"/>
      <c r="AA31" s="135"/>
    </row>
    <row r="32" spans="1:27" ht="45" hidden="1" customHeight="1" thickBot="1" x14ac:dyDescent="0.3">
      <c r="A32" s="126"/>
      <c r="B32" s="148">
        <f>'Risk Kayıt ve Takip Formu'!C30</f>
        <v>0</v>
      </c>
      <c r="C32" s="148">
        <f>'Risk Kayıt ve Takip Formu'!D30</f>
        <v>0</v>
      </c>
      <c r="D32" s="148">
        <f>'Risk Kayıt ve Takip Formu'!E30</f>
        <v>0</v>
      </c>
      <c r="E32" s="148">
        <f>'Risk Kayıt ve Takip Formu'!F30</f>
        <v>0</v>
      </c>
      <c r="F32" s="135"/>
      <c r="G32" s="291">
        <f>'RD Bireysel'!D30</f>
        <v>0</v>
      </c>
      <c r="H32" s="291">
        <f>'RD Bireysel'!E30</f>
        <v>0</v>
      </c>
      <c r="I32" s="291">
        <f>'RD Bireysel'!G30</f>
        <v>0</v>
      </c>
      <c r="J32" s="151"/>
      <c r="K32" s="206">
        <f>'RD Bireysel'!H30</f>
        <v>0</v>
      </c>
      <c r="L32" s="291">
        <f>'RD Bireysel'!F30</f>
        <v>0</v>
      </c>
      <c r="M32" s="154">
        <f>'Risk Kayıt ve Takip Formu'!N30</f>
        <v>0</v>
      </c>
      <c r="N32" s="134"/>
      <c r="O32" s="230" t="e">
        <f>'RD Konsolide'!K30</f>
        <v>#DIV/0!</v>
      </c>
      <c r="P32" s="230" t="e">
        <f>'RD Konsolide'!O30</f>
        <v>#DIV/0!</v>
      </c>
      <c r="Q32" s="128"/>
      <c r="R32" s="128"/>
      <c r="S32" s="128"/>
      <c r="T32" s="130"/>
      <c r="U32" s="135"/>
      <c r="V32" s="127"/>
      <c r="W32" s="127"/>
      <c r="X32" s="127"/>
      <c r="Y32" s="127"/>
      <c r="Z32" s="127"/>
      <c r="AA32" s="135"/>
    </row>
    <row r="33" spans="1:27" ht="45" hidden="1" customHeight="1" thickBot="1" x14ac:dyDescent="0.3">
      <c r="A33" s="126"/>
      <c r="B33" s="148">
        <f>'Risk Kayıt ve Takip Formu'!C31</f>
        <v>0</v>
      </c>
      <c r="C33" s="148">
        <f>'Risk Kayıt ve Takip Formu'!D31</f>
        <v>0</v>
      </c>
      <c r="D33" s="148">
        <f>'Risk Kayıt ve Takip Formu'!E31</f>
        <v>0</v>
      </c>
      <c r="E33" s="148">
        <f>'Risk Kayıt ve Takip Formu'!F31</f>
        <v>0</v>
      </c>
      <c r="F33" s="135"/>
      <c r="G33" s="291">
        <f>'RD Bireysel'!D31</f>
        <v>0</v>
      </c>
      <c r="H33" s="291">
        <f>'RD Bireysel'!E31</f>
        <v>0</v>
      </c>
      <c r="I33" s="291">
        <f>'RD Bireysel'!G31</f>
        <v>0</v>
      </c>
      <c r="J33" s="150"/>
      <c r="K33" s="206">
        <f>'RD Bireysel'!H31</f>
        <v>0</v>
      </c>
      <c r="L33" s="291">
        <f>'RD Bireysel'!F31</f>
        <v>0</v>
      </c>
      <c r="M33" s="154">
        <f>'Risk Kayıt ve Takip Formu'!N31</f>
        <v>0</v>
      </c>
      <c r="N33" s="134"/>
      <c r="O33" s="230" t="e">
        <f>'RD Konsolide'!K31</f>
        <v>#DIV/0!</v>
      </c>
      <c r="P33" s="230" t="e">
        <f>'RD Konsolide'!O31</f>
        <v>#DIV/0!</v>
      </c>
      <c r="Q33" s="132"/>
      <c r="R33" s="132"/>
      <c r="S33" s="132"/>
      <c r="T33" s="133"/>
      <c r="U33" s="135"/>
      <c r="V33" s="131"/>
      <c r="W33" s="131"/>
      <c r="X33" s="131"/>
      <c r="Y33" s="131"/>
      <c r="Z33" s="131"/>
      <c r="AA33" s="135"/>
    </row>
    <row r="34" spans="1:27" ht="45" hidden="1" customHeight="1" thickBot="1" x14ac:dyDescent="0.3">
      <c r="A34" s="126"/>
      <c r="B34" s="148">
        <f>'Risk Kayıt ve Takip Formu'!C32</f>
        <v>0</v>
      </c>
      <c r="C34" s="148">
        <f>'Risk Kayıt ve Takip Formu'!D32</f>
        <v>0</v>
      </c>
      <c r="D34" s="148">
        <f>'Risk Kayıt ve Takip Formu'!E32</f>
        <v>0</v>
      </c>
      <c r="E34" s="148">
        <f>'Risk Kayıt ve Takip Formu'!F32</f>
        <v>0</v>
      </c>
      <c r="F34" s="135"/>
      <c r="G34" s="291">
        <f>'RD Bireysel'!D32</f>
        <v>0</v>
      </c>
      <c r="H34" s="291">
        <f>'RD Bireysel'!E32</f>
        <v>0</v>
      </c>
      <c r="I34" s="291">
        <f>'RD Bireysel'!G32</f>
        <v>0</v>
      </c>
      <c r="J34" s="151"/>
      <c r="K34" s="206">
        <f>'RD Bireysel'!H32</f>
        <v>0</v>
      </c>
      <c r="L34" s="291">
        <f>'RD Bireysel'!F32</f>
        <v>0</v>
      </c>
      <c r="M34" s="154">
        <f>'Risk Kayıt ve Takip Formu'!N32</f>
        <v>0</v>
      </c>
      <c r="N34" s="134"/>
      <c r="O34" s="230" t="e">
        <f>'RD Konsolide'!K32</f>
        <v>#DIV/0!</v>
      </c>
      <c r="P34" s="230" t="e">
        <f>'RD Konsolide'!O32</f>
        <v>#DIV/0!</v>
      </c>
      <c r="Q34" s="128"/>
      <c r="R34" s="128"/>
      <c r="S34" s="128"/>
      <c r="T34" s="130"/>
      <c r="U34" s="135"/>
      <c r="V34" s="127"/>
      <c r="W34" s="127"/>
      <c r="X34" s="127"/>
      <c r="Y34" s="127"/>
      <c r="Z34" s="127"/>
      <c r="AA34" s="135"/>
    </row>
    <row r="35" spans="1:27" ht="45" hidden="1" customHeight="1" thickBot="1" x14ac:dyDescent="0.3">
      <c r="A35" s="126"/>
      <c r="B35" s="148">
        <f>'Risk Kayıt ve Takip Formu'!C33</f>
        <v>0</v>
      </c>
      <c r="C35" s="148">
        <f>'Risk Kayıt ve Takip Formu'!D33</f>
        <v>0</v>
      </c>
      <c r="D35" s="148">
        <f>'Risk Kayıt ve Takip Formu'!E33</f>
        <v>0</v>
      </c>
      <c r="E35" s="148">
        <f>'Risk Kayıt ve Takip Formu'!F33</f>
        <v>0</v>
      </c>
      <c r="F35" s="135"/>
      <c r="G35" s="291">
        <f>'RD Bireysel'!D33</f>
        <v>0</v>
      </c>
      <c r="H35" s="291">
        <f>'RD Bireysel'!E33</f>
        <v>0</v>
      </c>
      <c r="I35" s="291">
        <f>'RD Bireysel'!G33</f>
        <v>0</v>
      </c>
      <c r="J35" s="150"/>
      <c r="K35" s="206">
        <f>'RD Bireysel'!H33</f>
        <v>0</v>
      </c>
      <c r="L35" s="291">
        <f>'RD Bireysel'!F33</f>
        <v>0</v>
      </c>
      <c r="M35" s="154">
        <f>'Risk Kayıt ve Takip Formu'!N33</f>
        <v>0</v>
      </c>
      <c r="N35" s="134"/>
      <c r="O35" s="230" t="e">
        <f>'RD Konsolide'!K33</f>
        <v>#DIV/0!</v>
      </c>
      <c r="P35" s="230" t="e">
        <f>'RD Konsolide'!O33</f>
        <v>#DIV/0!</v>
      </c>
      <c r="Q35" s="132"/>
      <c r="R35" s="132"/>
      <c r="S35" s="132"/>
      <c r="T35" s="133"/>
      <c r="U35" s="135"/>
      <c r="V35" s="131"/>
      <c r="W35" s="131"/>
      <c r="X35" s="131"/>
      <c r="Y35" s="131"/>
      <c r="Z35" s="131"/>
      <c r="AA35" s="135"/>
    </row>
    <row r="36" spans="1:27" ht="45" hidden="1" customHeight="1" thickBot="1" x14ac:dyDescent="0.3">
      <c r="A36" s="126"/>
      <c r="B36" s="148">
        <f>'Risk Kayıt ve Takip Formu'!C34</f>
        <v>0</v>
      </c>
      <c r="C36" s="148">
        <f>'Risk Kayıt ve Takip Formu'!D34</f>
        <v>0</v>
      </c>
      <c r="D36" s="148">
        <f>'Risk Kayıt ve Takip Formu'!E34</f>
        <v>0</v>
      </c>
      <c r="E36" s="148">
        <f>'Risk Kayıt ve Takip Formu'!F34</f>
        <v>0</v>
      </c>
      <c r="F36" s="135"/>
      <c r="G36" s="291">
        <f>'RD Bireysel'!D34</f>
        <v>0</v>
      </c>
      <c r="H36" s="291">
        <f>'RD Bireysel'!E34</f>
        <v>0</v>
      </c>
      <c r="I36" s="291">
        <f>'RD Bireysel'!G34</f>
        <v>0</v>
      </c>
      <c r="J36" s="151"/>
      <c r="K36" s="206">
        <f>'RD Bireysel'!H34</f>
        <v>0</v>
      </c>
      <c r="L36" s="291">
        <f>'RD Bireysel'!F34</f>
        <v>0</v>
      </c>
      <c r="M36" s="154">
        <f>'Risk Kayıt ve Takip Formu'!N34</f>
        <v>0</v>
      </c>
      <c r="N36" s="134"/>
      <c r="O36" s="230" t="e">
        <f>'RD Konsolide'!K34</f>
        <v>#DIV/0!</v>
      </c>
      <c r="P36" s="230" t="e">
        <f>'RD Konsolide'!O34</f>
        <v>#DIV/0!</v>
      </c>
      <c r="Q36" s="128"/>
      <c r="R36" s="128"/>
      <c r="S36" s="128"/>
      <c r="T36" s="130"/>
      <c r="U36" s="135"/>
      <c r="V36" s="127"/>
      <c r="W36" s="127"/>
      <c r="X36" s="127"/>
      <c r="Y36" s="127"/>
      <c r="Z36" s="127"/>
      <c r="AA36" s="135"/>
    </row>
    <row r="37" spans="1:27" ht="45" hidden="1" customHeight="1" thickBot="1" x14ac:dyDescent="0.3">
      <c r="A37" s="126"/>
      <c r="B37" s="148">
        <f>'Risk Kayıt ve Takip Formu'!C35</f>
        <v>0</v>
      </c>
      <c r="C37" s="148">
        <f>'Risk Kayıt ve Takip Formu'!D35</f>
        <v>0</v>
      </c>
      <c r="D37" s="148">
        <f>'Risk Kayıt ve Takip Formu'!E35</f>
        <v>0</v>
      </c>
      <c r="E37" s="148">
        <f>'Risk Kayıt ve Takip Formu'!F35</f>
        <v>0</v>
      </c>
      <c r="F37" s="135"/>
      <c r="G37" s="291">
        <f>'RD Bireysel'!D35</f>
        <v>0</v>
      </c>
      <c r="H37" s="291">
        <f>'RD Bireysel'!E35</f>
        <v>0</v>
      </c>
      <c r="I37" s="291">
        <f>'RD Bireysel'!G35</f>
        <v>0</v>
      </c>
      <c r="J37" s="150"/>
      <c r="K37" s="206">
        <f>'RD Bireysel'!H35</f>
        <v>0</v>
      </c>
      <c r="L37" s="291">
        <f>'RD Bireysel'!F35</f>
        <v>0</v>
      </c>
      <c r="M37" s="154">
        <f>'Risk Kayıt ve Takip Formu'!N35</f>
        <v>0</v>
      </c>
      <c r="N37" s="134"/>
      <c r="O37" s="230" t="e">
        <f>'RD Konsolide'!K35</f>
        <v>#DIV/0!</v>
      </c>
      <c r="P37" s="230" t="e">
        <f>'RD Konsolide'!O35</f>
        <v>#DIV/0!</v>
      </c>
      <c r="Q37" s="132"/>
      <c r="R37" s="132"/>
      <c r="S37" s="132"/>
      <c r="T37" s="133"/>
      <c r="U37" s="135"/>
      <c r="V37" s="131"/>
      <c r="W37" s="131"/>
      <c r="X37" s="131"/>
      <c r="Y37" s="131"/>
      <c r="Z37" s="131"/>
      <c r="AA37" s="135"/>
    </row>
    <row r="38" spans="1:27" ht="45" hidden="1" customHeight="1" thickBot="1" x14ac:dyDescent="0.3">
      <c r="A38" s="126"/>
      <c r="B38" s="148">
        <f>'Risk Kayıt ve Takip Formu'!C36</f>
        <v>0</v>
      </c>
      <c r="C38" s="148">
        <f>'Risk Kayıt ve Takip Formu'!D36</f>
        <v>0</v>
      </c>
      <c r="D38" s="148">
        <f>'Risk Kayıt ve Takip Formu'!E36</f>
        <v>0</v>
      </c>
      <c r="E38" s="148">
        <f>'Risk Kayıt ve Takip Formu'!F36</f>
        <v>0</v>
      </c>
      <c r="F38" s="135"/>
      <c r="G38" s="291">
        <f>'RD Bireysel'!D36</f>
        <v>0</v>
      </c>
      <c r="H38" s="291">
        <f>'RD Bireysel'!E36</f>
        <v>0</v>
      </c>
      <c r="I38" s="291">
        <f>'RD Bireysel'!G36</f>
        <v>0</v>
      </c>
      <c r="J38" s="151"/>
      <c r="K38" s="206">
        <f>'RD Bireysel'!H36</f>
        <v>0</v>
      </c>
      <c r="L38" s="291">
        <f>'RD Bireysel'!F36</f>
        <v>0</v>
      </c>
      <c r="M38" s="154">
        <f>'Risk Kayıt ve Takip Formu'!N36</f>
        <v>0</v>
      </c>
      <c r="N38" s="134"/>
      <c r="O38" s="230" t="e">
        <f>'RD Konsolide'!K36</f>
        <v>#DIV/0!</v>
      </c>
      <c r="P38" s="230" t="e">
        <f>'RD Konsolide'!O36</f>
        <v>#DIV/0!</v>
      </c>
      <c r="Q38" s="128"/>
      <c r="R38" s="128"/>
      <c r="S38" s="128"/>
      <c r="T38" s="130"/>
      <c r="U38" s="135"/>
      <c r="V38" s="127"/>
      <c r="W38" s="127"/>
      <c r="X38" s="127"/>
      <c r="Y38" s="127"/>
      <c r="Z38" s="127"/>
      <c r="AA38" s="135"/>
    </row>
    <row r="39" spans="1:27" ht="45" hidden="1" customHeight="1" thickBot="1" x14ac:dyDescent="0.3">
      <c r="A39" s="126"/>
      <c r="B39" s="148">
        <f>'Risk Kayıt ve Takip Formu'!C37</f>
        <v>0</v>
      </c>
      <c r="C39" s="148">
        <f>'Risk Kayıt ve Takip Formu'!D37</f>
        <v>0</v>
      </c>
      <c r="D39" s="148">
        <f>'Risk Kayıt ve Takip Formu'!E37</f>
        <v>0</v>
      </c>
      <c r="E39" s="148">
        <f>'Risk Kayıt ve Takip Formu'!F37</f>
        <v>0</v>
      </c>
      <c r="F39" s="135"/>
      <c r="G39" s="291">
        <f>'RD Bireysel'!D37</f>
        <v>0</v>
      </c>
      <c r="H39" s="291">
        <f>'RD Bireysel'!E37</f>
        <v>0</v>
      </c>
      <c r="I39" s="291">
        <f>'RD Bireysel'!G37</f>
        <v>0</v>
      </c>
      <c r="J39" s="150"/>
      <c r="K39" s="206">
        <f>'RD Bireysel'!H37</f>
        <v>0</v>
      </c>
      <c r="L39" s="291">
        <f>'RD Bireysel'!F37</f>
        <v>0</v>
      </c>
      <c r="M39" s="154">
        <f>'Risk Kayıt ve Takip Formu'!N37</f>
        <v>0</v>
      </c>
      <c r="N39" s="134"/>
      <c r="O39" s="230" t="e">
        <f>'RD Konsolide'!K37</f>
        <v>#DIV/0!</v>
      </c>
      <c r="P39" s="230" t="e">
        <f>'RD Konsolide'!O37</f>
        <v>#DIV/0!</v>
      </c>
      <c r="Q39" s="132"/>
      <c r="R39" s="132"/>
      <c r="S39" s="132"/>
      <c r="T39" s="133"/>
      <c r="U39" s="135"/>
      <c r="V39" s="131"/>
      <c r="W39" s="131"/>
      <c r="X39" s="131"/>
      <c r="Y39" s="131"/>
      <c r="Z39" s="131"/>
      <c r="AA39" s="135"/>
    </row>
    <row r="40" spans="1:27" ht="45" hidden="1" customHeight="1" thickBot="1" x14ac:dyDescent="0.3">
      <c r="A40" s="126"/>
      <c r="B40" s="148">
        <f>'Risk Kayıt ve Takip Formu'!C38</f>
        <v>0</v>
      </c>
      <c r="C40" s="148">
        <f>'Risk Kayıt ve Takip Formu'!D38</f>
        <v>0</v>
      </c>
      <c r="D40" s="148">
        <f>'Risk Kayıt ve Takip Formu'!E38</f>
        <v>0</v>
      </c>
      <c r="E40" s="148">
        <f>'Risk Kayıt ve Takip Formu'!F38</f>
        <v>0</v>
      </c>
      <c r="F40" s="135"/>
      <c r="G40" s="291">
        <f>'RD Bireysel'!D38</f>
        <v>0</v>
      </c>
      <c r="H40" s="291">
        <f>'RD Bireysel'!E38</f>
        <v>0</v>
      </c>
      <c r="I40" s="291">
        <f>'RD Bireysel'!G38</f>
        <v>0</v>
      </c>
      <c r="J40" s="151"/>
      <c r="K40" s="206">
        <f>'RD Bireysel'!H38</f>
        <v>0</v>
      </c>
      <c r="L40" s="291">
        <f>'RD Bireysel'!F38</f>
        <v>0</v>
      </c>
      <c r="M40" s="154">
        <f>'Risk Kayıt ve Takip Formu'!N38</f>
        <v>0</v>
      </c>
      <c r="N40" s="134"/>
      <c r="O40" s="230" t="e">
        <f>'RD Konsolide'!K38</f>
        <v>#DIV/0!</v>
      </c>
      <c r="P40" s="230" t="e">
        <f>'RD Konsolide'!O38</f>
        <v>#DIV/0!</v>
      </c>
      <c r="Q40" s="128"/>
      <c r="R40" s="128"/>
      <c r="S40" s="128"/>
      <c r="T40" s="130"/>
      <c r="U40" s="135"/>
      <c r="V40" s="127"/>
      <c r="W40" s="127"/>
      <c r="X40" s="127"/>
      <c r="Y40" s="127"/>
      <c r="Z40" s="127"/>
      <c r="AA40" s="135"/>
    </row>
    <row r="41" spans="1:27" ht="45" hidden="1" customHeight="1" thickBot="1" x14ac:dyDescent="0.3">
      <c r="A41" s="126"/>
      <c r="B41" s="148">
        <f>'Risk Kayıt ve Takip Formu'!C39</f>
        <v>0</v>
      </c>
      <c r="C41" s="148">
        <f>'Risk Kayıt ve Takip Formu'!D39</f>
        <v>0</v>
      </c>
      <c r="D41" s="148">
        <f>'Risk Kayıt ve Takip Formu'!E39</f>
        <v>0</v>
      </c>
      <c r="E41" s="148">
        <f>'Risk Kayıt ve Takip Formu'!F39</f>
        <v>0</v>
      </c>
      <c r="F41" s="135"/>
      <c r="G41" s="291">
        <f>'RD Bireysel'!D39</f>
        <v>0</v>
      </c>
      <c r="H41" s="291">
        <f>'RD Bireysel'!E39</f>
        <v>0</v>
      </c>
      <c r="I41" s="291">
        <f>'RD Bireysel'!G39</f>
        <v>0</v>
      </c>
      <c r="J41" s="150"/>
      <c r="K41" s="206">
        <f>'RD Bireysel'!H39</f>
        <v>0</v>
      </c>
      <c r="L41" s="291">
        <f>'RD Bireysel'!F39</f>
        <v>0</v>
      </c>
      <c r="M41" s="154">
        <f>'Risk Kayıt ve Takip Formu'!N39</f>
        <v>0</v>
      </c>
      <c r="N41" s="134"/>
      <c r="O41" s="230" t="e">
        <f>'RD Konsolide'!K39</f>
        <v>#DIV/0!</v>
      </c>
      <c r="P41" s="230" t="e">
        <f>'RD Konsolide'!O39</f>
        <v>#DIV/0!</v>
      </c>
      <c r="Q41" s="132"/>
      <c r="R41" s="132"/>
      <c r="S41" s="132"/>
      <c r="T41" s="133"/>
      <c r="U41" s="135"/>
      <c r="V41" s="131"/>
      <c r="W41" s="131"/>
      <c r="X41" s="131"/>
      <c r="Y41" s="131"/>
      <c r="Z41" s="131"/>
      <c r="AA41" s="135"/>
    </row>
    <row r="42" spans="1:27" ht="45" hidden="1" customHeight="1" thickBot="1" x14ac:dyDescent="0.3">
      <c r="A42" s="126"/>
      <c r="B42" s="148">
        <f>'Risk Kayıt ve Takip Formu'!C40</f>
        <v>0</v>
      </c>
      <c r="C42" s="148">
        <f>'Risk Kayıt ve Takip Formu'!D40</f>
        <v>0</v>
      </c>
      <c r="D42" s="148">
        <f>'Risk Kayıt ve Takip Formu'!E40</f>
        <v>0</v>
      </c>
      <c r="E42" s="148">
        <f>'Risk Kayıt ve Takip Formu'!F40</f>
        <v>0</v>
      </c>
      <c r="F42" s="135"/>
      <c r="G42" s="291">
        <f>'RD Bireysel'!D40</f>
        <v>0</v>
      </c>
      <c r="H42" s="291">
        <f>'RD Bireysel'!E40</f>
        <v>0</v>
      </c>
      <c r="I42" s="291">
        <f>'RD Bireysel'!G40</f>
        <v>0</v>
      </c>
      <c r="J42" s="151"/>
      <c r="K42" s="206">
        <f>'RD Bireysel'!H40</f>
        <v>0</v>
      </c>
      <c r="L42" s="291">
        <f>'RD Bireysel'!F40</f>
        <v>0</v>
      </c>
      <c r="M42" s="154">
        <f>'Risk Kayıt ve Takip Formu'!N40</f>
        <v>0</v>
      </c>
      <c r="N42" s="134"/>
      <c r="O42" s="230" t="e">
        <f>'RD Konsolide'!K40</f>
        <v>#DIV/0!</v>
      </c>
      <c r="P42" s="230" t="e">
        <f>'RD Konsolide'!O40</f>
        <v>#DIV/0!</v>
      </c>
      <c r="Q42" s="128"/>
      <c r="R42" s="128"/>
      <c r="S42" s="128"/>
      <c r="T42" s="130"/>
      <c r="U42" s="135"/>
      <c r="V42" s="127"/>
      <c r="W42" s="127"/>
      <c r="X42" s="127"/>
      <c r="Y42" s="127"/>
      <c r="Z42" s="127"/>
      <c r="AA42" s="135"/>
    </row>
    <row r="43" spans="1:27" ht="45" hidden="1" customHeight="1" thickBot="1" x14ac:dyDescent="0.3">
      <c r="A43" s="126"/>
      <c r="B43" s="148">
        <f>'Risk Kayıt ve Takip Formu'!C41</f>
        <v>0</v>
      </c>
      <c r="C43" s="148">
        <f>'Risk Kayıt ve Takip Formu'!D41</f>
        <v>0</v>
      </c>
      <c r="D43" s="148">
        <f>'Risk Kayıt ve Takip Formu'!E41</f>
        <v>0</v>
      </c>
      <c r="E43" s="148">
        <f>'Risk Kayıt ve Takip Formu'!F41</f>
        <v>0</v>
      </c>
      <c r="F43" s="135"/>
      <c r="G43" s="291">
        <f>'RD Bireysel'!D41</f>
        <v>0</v>
      </c>
      <c r="H43" s="291">
        <f>'RD Bireysel'!E41</f>
        <v>0</v>
      </c>
      <c r="I43" s="291">
        <f>'RD Bireysel'!G41</f>
        <v>0</v>
      </c>
      <c r="J43" s="150"/>
      <c r="K43" s="206">
        <f>'RD Bireysel'!H41</f>
        <v>0</v>
      </c>
      <c r="L43" s="291">
        <f>'RD Bireysel'!F41</f>
        <v>0</v>
      </c>
      <c r="M43" s="154">
        <f>'Risk Kayıt ve Takip Formu'!N41</f>
        <v>0</v>
      </c>
      <c r="N43" s="134"/>
      <c r="O43" s="230" t="e">
        <f>'RD Konsolide'!K41</f>
        <v>#DIV/0!</v>
      </c>
      <c r="P43" s="230" t="e">
        <f>'RD Konsolide'!O41</f>
        <v>#DIV/0!</v>
      </c>
      <c r="Q43" s="132"/>
      <c r="R43" s="132"/>
      <c r="S43" s="132"/>
      <c r="T43" s="133"/>
      <c r="U43" s="135"/>
      <c r="V43" s="131"/>
      <c r="W43" s="131"/>
      <c r="X43" s="131"/>
      <c r="Y43" s="131"/>
      <c r="Z43" s="131"/>
      <c r="AA43" s="135"/>
    </row>
    <row r="44" spans="1:27" ht="45" hidden="1" customHeight="1" thickBot="1" x14ac:dyDescent="0.3">
      <c r="A44" s="126"/>
      <c r="B44" s="148">
        <f>'Risk Kayıt ve Takip Formu'!C42</f>
        <v>0</v>
      </c>
      <c r="C44" s="148">
        <f>'Risk Kayıt ve Takip Formu'!D42</f>
        <v>0</v>
      </c>
      <c r="D44" s="148">
        <f>'Risk Kayıt ve Takip Formu'!E42</f>
        <v>0</v>
      </c>
      <c r="E44" s="148">
        <f>'Risk Kayıt ve Takip Formu'!F42</f>
        <v>0</v>
      </c>
      <c r="F44" s="135"/>
      <c r="G44" s="291">
        <f>'RD Bireysel'!D42</f>
        <v>0</v>
      </c>
      <c r="H44" s="291">
        <f>'RD Bireysel'!E42</f>
        <v>0</v>
      </c>
      <c r="I44" s="291">
        <f>'RD Bireysel'!G42</f>
        <v>0</v>
      </c>
      <c r="J44" s="151"/>
      <c r="K44" s="206">
        <f>'RD Bireysel'!H42</f>
        <v>0</v>
      </c>
      <c r="L44" s="291">
        <f>'RD Bireysel'!F42</f>
        <v>0</v>
      </c>
      <c r="M44" s="154">
        <f>'Risk Kayıt ve Takip Formu'!N42</f>
        <v>0</v>
      </c>
      <c r="N44" s="134"/>
      <c r="O44" s="230" t="e">
        <f>'RD Konsolide'!K42</f>
        <v>#DIV/0!</v>
      </c>
      <c r="P44" s="230" t="e">
        <f>'RD Konsolide'!O42</f>
        <v>#DIV/0!</v>
      </c>
      <c r="Q44" s="128"/>
      <c r="R44" s="128"/>
      <c r="S44" s="128"/>
      <c r="T44" s="130"/>
      <c r="U44" s="135"/>
      <c r="V44" s="127"/>
      <c r="W44" s="127"/>
      <c r="X44" s="127"/>
      <c r="Y44" s="127"/>
      <c r="Z44" s="127"/>
      <c r="AA44" s="135"/>
    </row>
    <row r="45" spans="1:27" ht="45" hidden="1" customHeight="1" thickBot="1" x14ac:dyDescent="0.3">
      <c r="A45" s="126"/>
      <c r="B45" s="148">
        <f>'Risk Kayıt ve Takip Formu'!C43</f>
        <v>0</v>
      </c>
      <c r="C45" s="148">
        <f>'Risk Kayıt ve Takip Formu'!D43</f>
        <v>0</v>
      </c>
      <c r="D45" s="148">
        <f>'Risk Kayıt ve Takip Formu'!E43</f>
        <v>0</v>
      </c>
      <c r="E45" s="148">
        <f>'Risk Kayıt ve Takip Formu'!F43</f>
        <v>0</v>
      </c>
      <c r="F45" s="135"/>
      <c r="G45" s="291">
        <f>'RD Bireysel'!D43</f>
        <v>0</v>
      </c>
      <c r="H45" s="291">
        <f>'RD Bireysel'!E43</f>
        <v>0</v>
      </c>
      <c r="I45" s="291">
        <f>'RD Bireysel'!G43</f>
        <v>0</v>
      </c>
      <c r="J45" s="150"/>
      <c r="K45" s="206">
        <f>'RD Bireysel'!H43</f>
        <v>0</v>
      </c>
      <c r="L45" s="291">
        <f>'RD Bireysel'!F43</f>
        <v>0</v>
      </c>
      <c r="M45" s="154">
        <f>'Risk Kayıt ve Takip Formu'!N43</f>
        <v>0</v>
      </c>
      <c r="N45" s="134"/>
      <c r="O45" s="230" t="e">
        <f>'RD Konsolide'!K43</f>
        <v>#DIV/0!</v>
      </c>
      <c r="P45" s="230" t="e">
        <f>'RD Konsolide'!O43</f>
        <v>#DIV/0!</v>
      </c>
      <c r="Q45" s="132"/>
      <c r="R45" s="132"/>
      <c r="S45" s="132"/>
      <c r="T45" s="133"/>
      <c r="U45" s="135"/>
      <c r="V45" s="131"/>
      <c r="W45" s="131"/>
      <c r="X45" s="131"/>
      <c r="Y45" s="131"/>
      <c r="Z45" s="131"/>
      <c r="AA45" s="135"/>
    </row>
    <row r="46" spans="1:27" ht="45" hidden="1" customHeight="1" thickBot="1" x14ac:dyDescent="0.3">
      <c r="A46" s="126"/>
      <c r="B46" s="148">
        <f>'Risk Kayıt ve Takip Formu'!C44</f>
        <v>0</v>
      </c>
      <c r="C46" s="148">
        <f>'Risk Kayıt ve Takip Formu'!D44</f>
        <v>0</v>
      </c>
      <c r="D46" s="148">
        <f>'Risk Kayıt ve Takip Formu'!E44</f>
        <v>0</v>
      </c>
      <c r="E46" s="148">
        <f>'Risk Kayıt ve Takip Formu'!F44</f>
        <v>0</v>
      </c>
      <c r="F46" s="135"/>
      <c r="G46" s="291">
        <f>'RD Bireysel'!D44</f>
        <v>0</v>
      </c>
      <c r="H46" s="291">
        <f>'RD Bireysel'!E44</f>
        <v>0</v>
      </c>
      <c r="I46" s="291">
        <f>'RD Bireysel'!G44</f>
        <v>0</v>
      </c>
      <c r="J46" s="151"/>
      <c r="K46" s="206">
        <f>'RD Bireysel'!H44</f>
        <v>0</v>
      </c>
      <c r="L46" s="291">
        <f>'RD Bireysel'!F44</f>
        <v>0</v>
      </c>
      <c r="M46" s="154">
        <f>'Risk Kayıt ve Takip Formu'!N44</f>
        <v>0</v>
      </c>
      <c r="N46" s="134"/>
      <c r="O46" s="230" t="e">
        <f>'RD Konsolide'!K44</f>
        <v>#DIV/0!</v>
      </c>
      <c r="P46" s="230" t="e">
        <f>'RD Konsolide'!O44</f>
        <v>#DIV/0!</v>
      </c>
      <c r="Q46" s="128"/>
      <c r="R46" s="128"/>
      <c r="S46" s="128"/>
      <c r="T46" s="130"/>
      <c r="U46" s="135"/>
      <c r="V46" s="127"/>
      <c r="W46" s="127"/>
      <c r="X46" s="127"/>
      <c r="Y46" s="127"/>
      <c r="Z46" s="127"/>
      <c r="AA46" s="135"/>
    </row>
    <row r="47" spans="1:27" ht="45" hidden="1" customHeight="1" thickBot="1" x14ac:dyDescent="0.3">
      <c r="A47" s="126"/>
      <c r="B47" s="148">
        <f>'Risk Kayıt ve Takip Formu'!C45</f>
        <v>0</v>
      </c>
      <c r="C47" s="148">
        <f>'Risk Kayıt ve Takip Formu'!D45</f>
        <v>0</v>
      </c>
      <c r="D47" s="148">
        <f>'Risk Kayıt ve Takip Formu'!E45</f>
        <v>0</v>
      </c>
      <c r="E47" s="148">
        <f>'Risk Kayıt ve Takip Formu'!F45</f>
        <v>0</v>
      </c>
      <c r="F47" s="135"/>
      <c r="G47" s="291">
        <f>'RD Bireysel'!D45</f>
        <v>0</v>
      </c>
      <c r="H47" s="291">
        <f>'RD Bireysel'!E45</f>
        <v>0</v>
      </c>
      <c r="I47" s="291">
        <f>'RD Bireysel'!G45</f>
        <v>0</v>
      </c>
      <c r="J47" s="150"/>
      <c r="K47" s="206">
        <f>'RD Bireysel'!H45</f>
        <v>0</v>
      </c>
      <c r="L47" s="291">
        <f>'RD Bireysel'!F45</f>
        <v>0</v>
      </c>
      <c r="M47" s="154">
        <f>'Risk Kayıt ve Takip Formu'!N45</f>
        <v>0</v>
      </c>
      <c r="N47" s="134"/>
      <c r="O47" s="230">
        <f>'RD Konsolide'!K45</f>
        <v>0</v>
      </c>
      <c r="P47" s="230">
        <f>'RD Konsolide'!O45</f>
        <v>0</v>
      </c>
      <c r="Q47" s="132"/>
      <c r="R47" s="132"/>
      <c r="S47" s="132"/>
      <c r="T47" s="133"/>
      <c r="U47" s="135"/>
      <c r="V47" s="131"/>
      <c r="W47" s="131"/>
      <c r="X47" s="131"/>
      <c r="Y47" s="131"/>
      <c r="Z47" s="131"/>
      <c r="AA47" s="135"/>
    </row>
    <row r="48" spans="1:27" ht="45" hidden="1" customHeight="1" thickBot="1" x14ac:dyDescent="0.3">
      <c r="A48" s="126"/>
      <c r="B48" s="148">
        <f>'Risk Kayıt ve Takip Formu'!C46</f>
        <v>0</v>
      </c>
      <c r="C48" s="148">
        <f>'Risk Kayıt ve Takip Formu'!D46</f>
        <v>0</v>
      </c>
      <c r="D48" s="148">
        <f>'Risk Kayıt ve Takip Formu'!E46</f>
        <v>0</v>
      </c>
      <c r="E48" s="148">
        <f>'Risk Kayıt ve Takip Formu'!F46</f>
        <v>0</v>
      </c>
      <c r="F48" s="135"/>
      <c r="G48" s="291">
        <f>'RD Bireysel'!D46</f>
        <v>0</v>
      </c>
      <c r="H48" s="291">
        <f>'RD Bireysel'!E46</f>
        <v>0</v>
      </c>
      <c r="I48" s="291">
        <f>'RD Bireysel'!G46</f>
        <v>0</v>
      </c>
      <c r="J48" s="151"/>
      <c r="K48" s="206">
        <f>'RD Bireysel'!H46</f>
        <v>0</v>
      </c>
      <c r="L48" s="291">
        <f>'RD Bireysel'!F46</f>
        <v>0</v>
      </c>
      <c r="M48" s="154">
        <f>'Risk Kayıt ve Takip Formu'!N46</f>
        <v>0</v>
      </c>
      <c r="N48" s="134"/>
      <c r="O48" s="230">
        <f>'RD Konsolide'!K46</f>
        <v>0</v>
      </c>
      <c r="P48" s="230">
        <f>'RD Konsolide'!O46</f>
        <v>0</v>
      </c>
      <c r="Q48" s="128"/>
      <c r="R48" s="128"/>
      <c r="S48" s="128"/>
      <c r="T48" s="130"/>
      <c r="U48" s="135"/>
      <c r="V48" s="127"/>
      <c r="W48" s="127"/>
      <c r="X48" s="127"/>
      <c r="Y48" s="127"/>
      <c r="Z48" s="127"/>
      <c r="AA48" s="135"/>
    </row>
    <row r="49" spans="1:27" ht="45" hidden="1" customHeight="1" thickBot="1" x14ac:dyDescent="0.3">
      <c r="A49" s="126"/>
      <c r="B49" s="148">
        <f>'Risk Kayıt ve Takip Formu'!C47</f>
        <v>0</v>
      </c>
      <c r="C49" s="148">
        <f>'Risk Kayıt ve Takip Formu'!D47</f>
        <v>0</v>
      </c>
      <c r="D49" s="148">
        <f>'Risk Kayıt ve Takip Formu'!E47</f>
        <v>0</v>
      </c>
      <c r="E49" s="148">
        <f>'Risk Kayıt ve Takip Formu'!F47</f>
        <v>0</v>
      </c>
      <c r="F49" s="135"/>
      <c r="G49" s="291">
        <f>'RD Bireysel'!D47</f>
        <v>0</v>
      </c>
      <c r="H49" s="291">
        <f>'RD Bireysel'!E47</f>
        <v>0</v>
      </c>
      <c r="I49" s="291">
        <f>'RD Bireysel'!G47</f>
        <v>0</v>
      </c>
      <c r="J49" s="150"/>
      <c r="K49" s="206">
        <f>'RD Bireysel'!H47</f>
        <v>0</v>
      </c>
      <c r="L49" s="291">
        <f>'RD Bireysel'!F47</f>
        <v>0</v>
      </c>
      <c r="M49" s="154">
        <f>'Risk Kayıt ve Takip Formu'!N47</f>
        <v>0</v>
      </c>
      <c r="N49" s="134"/>
      <c r="O49" s="230">
        <f>'RD Konsolide'!K47</f>
        <v>0</v>
      </c>
      <c r="P49" s="230">
        <f>'RD Konsolide'!O47</f>
        <v>0</v>
      </c>
      <c r="Q49" s="132"/>
      <c r="R49" s="132"/>
      <c r="S49" s="132"/>
      <c r="T49" s="133"/>
      <c r="U49" s="135"/>
      <c r="V49" s="131"/>
      <c r="W49" s="131"/>
      <c r="X49" s="131"/>
      <c r="Y49" s="131"/>
      <c r="Z49" s="131"/>
      <c r="AA49" s="135"/>
    </row>
    <row r="50" spans="1:27" ht="45" hidden="1" customHeight="1" thickBot="1" x14ac:dyDescent="0.3">
      <c r="A50" s="126"/>
      <c r="B50" s="148">
        <f>'Risk Kayıt ve Takip Formu'!C48</f>
        <v>0</v>
      </c>
      <c r="C50" s="148">
        <f>'Risk Kayıt ve Takip Formu'!D48</f>
        <v>0</v>
      </c>
      <c r="D50" s="148">
        <f>'Risk Kayıt ve Takip Formu'!E48</f>
        <v>0</v>
      </c>
      <c r="E50" s="148">
        <f>'Risk Kayıt ve Takip Formu'!F48</f>
        <v>0</v>
      </c>
      <c r="F50" s="135"/>
      <c r="G50" s="291">
        <f>'RD Bireysel'!D48</f>
        <v>0</v>
      </c>
      <c r="H50" s="291">
        <f>'RD Bireysel'!E48</f>
        <v>0</v>
      </c>
      <c r="I50" s="291">
        <f>'RD Bireysel'!G48</f>
        <v>0</v>
      </c>
      <c r="J50" s="151"/>
      <c r="K50" s="206">
        <f>'RD Bireysel'!H48</f>
        <v>0</v>
      </c>
      <c r="L50" s="291">
        <f>'RD Bireysel'!F48</f>
        <v>0</v>
      </c>
      <c r="M50" s="154">
        <f>'Risk Kayıt ve Takip Formu'!N48</f>
        <v>0</v>
      </c>
      <c r="N50" s="134"/>
      <c r="O50" s="230">
        <f>'RD Konsolide'!K48</f>
        <v>0</v>
      </c>
      <c r="P50" s="230">
        <f>'RD Konsolide'!O48</f>
        <v>0</v>
      </c>
      <c r="Q50" s="128"/>
      <c r="R50" s="128"/>
      <c r="S50" s="128"/>
      <c r="T50" s="130"/>
      <c r="U50" s="135"/>
      <c r="V50" s="127"/>
      <c r="W50" s="127"/>
      <c r="X50" s="127"/>
      <c r="Y50" s="127"/>
      <c r="Z50" s="127"/>
      <c r="AA50" s="135"/>
    </row>
    <row r="51" spans="1:27" ht="45" hidden="1" customHeight="1" thickBot="1" x14ac:dyDescent="0.3">
      <c r="A51" s="136"/>
      <c r="B51" s="148">
        <f>'Risk Kayıt ve Takip Formu'!C49</f>
        <v>0</v>
      </c>
      <c r="C51" s="148">
        <f>'Risk Kayıt ve Takip Formu'!D49</f>
        <v>0</v>
      </c>
      <c r="D51" s="148">
        <f>'Risk Kayıt ve Takip Formu'!E49</f>
        <v>0</v>
      </c>
      <c r="E51" s="148">
        <f>'Risk Kayıt ve Takip Formu'!F49</f>
        <v>0</v>
      </c>
      <c r="F51" s="138"/>
      <c r="G51" s="291">
        <f>'RD Bireysel'!D49</f>
        <v>0</v>
      </c>
      <c r="H51" s="291">
        <f>'RD Bireysel'!E49</f>
        <v>0</v>
      </c>
      <c r="I51" s="291">
        <f>'RD Bireysel'!G49</f>
        <v>0</v>
      </c>
      <c r="J51" s="152"/>
      <c r="K51" s="206">
        <f>'RD Bireysel'!H49</f>
        <v>0</v>
      </c>
      <c r="L51" s="291">
        <f>'RD Bireysel'!F49</f>
        <v>0</v>
      </c>
      <c r="M51" s="154">
        <f>'Risk Kayıt ve Takip Formu'!N49</f>
        <v>0</v>
      </c>
      <c r="N51" s="140"/>
      <c r="O51" s="230">
        <f>'RD Konsolide'!K49</f>
        <v>0</v>
      </c>
      <c r="P51" s="230">
        <f>'RD Konsolide'!O49</f>
        <v>0</v>
      </c>
      <c r="Q51" s="139"/>
      <c r="R51" s="139"/>
      <c r="S51" s="139"/>
      <c r="T51" s="141"/>
      <c r="U51" s="138"/>
      <c r="V51" s="137"/>
      <c r="W51" s="137"/>
      <c r="X51" s="137"/>
      <c r="Y51" s="137"/>
      <c r="Z51" s="137"/>
      <c r="AA51" s="138"/>
    </row>
    <row r="52" spans="1:27" x14ac:dyDescent="0.25">
      <c r="F52" s="142"/>
      <c r="M52" s="160">
        <f>'Risk Kayıt ve Takip Formu'!N50</f>
        <v>0</v>
      </c>
    </row>
    <row r="53" spans="1:27" x14ac:dyDescent="0.25">
      <c r="F53" s="142"/>
    </row>
  </sheetData>
  <sheetProtection sheet="1" objects="1" scenarios="1"/>
  <mergeCells count="5">
    <mergeCell ref="B2:Z2"/>
    <mergeCell ref="B4:E4"/>
    <mergeCell ref="G4:M4"/>
    <mergeCell ref="O4:T4"/>
    <mergeCell ref="V4:Z4"/>
  </mergeCells>
  <conditionalFormatting sqref="B6:Z15 B16:J17 L16:Z17 K16:K51 G18:I51 L18:L51">
    <cfRule type="cellIs" dxfId="63" priority="1" operator="equal">
      <formula>0</formula>
    </cfRule>
  </conditionalFormatting>
  <conditionalFormatting sqref="O6:P51">
    <cfRule type="containsText" dxfId="62" priority="2" operator="containsText" text="&quot;--&quot;">
      <formula>NOT(ISERROR(SEARCH("""--""",O6)))</formula>
    </cfRule>
    <cfRule type="containsText" dxfId="61" priority="3" operator="containsText" text="ÇOK YÜKSEK">
      <formula>NOT(ISERROR(SEARCH("ÇOK YÜKSEK",O6)))</formula>
    </cfRule>
    <cfRule type="containsText" dxfId="60" priority="4" operator="containsText" text="YÜKSEK">
      <formula>NOT(ISERROR(SEARCH("YÜKSEK",O6)))</formula>
    </cfRule>
    <cfRule type="containsText" dxfId="59" priority="5" operator="containsText" text="ORTA">
      <formula>NOT(ISERROR(SEARCH("ORTA",O6)))</formula>
    </cfRule>
    <cfRule type="beginsWith" dxfId="58" priority="6" operator="beginsWith" text="DÜŞÜK">
      <formula>LEFT(O6,LEN("DÜŞÜK"))="DÜŞÜK"</formula>
    </cfRule>
    <cfRule type="containsText" dxfId="57" priority="7" operator="containsText" text="ÇOK DÜŞ">
      <formula>NOT(ISERROR(SEARCH("ÇOK DÜŞ",O6)))</formula>
    </cfRule>
  </conditionalFormatting>
  <dataValidations disablePrompts="1" count="1">
    <dataValidation type="list" allowBlank="1" showInputMessage="1" showErrorMessage="1" sqref="O6:P51" xr:uid="{041D7CA9-EF57-49C7-9453-A7D6186830F4}">
      <formula1>"ÇOK DÜŞÜK, DÜŞÜK, ORTA, YÜKSEK, ÇOK YÜKSEK, --"</formula1>
    </dataValidation>
  </dataValidations>
  <pageMargins left="0.7" right="0.7" top="0.75" bottom="0.75" header="0.3" footer="0.3"/>
  <pageSetup orientation="portrait" r:id="rId1"/>
  <ignoredErrors>
    <ignoredError sqref="O6:O7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6D58-586D-48BB-9B40-97C3A457F3E5}">
  <sheetPr>
    <pageSetUpPr fitToPage="1"/>
  </sheetPr>
  <dimension ref="B1:AQ49"/>
  <sheetViews>
    <sheetView showGridLines="0" topLeftCell="J4" zoomScale="40" zoomScaleNormal="40" workbookViewId="0">
      <selection activeCell="AD18" sqref="AD18"/>
    </sheetView>
  </sheetViews>
  <sheetFormatPr defaultColWidth="8.85546875" defaultRowHeight="15" x14ac:dyDescent="0.25"/>
  <cols>
    <col min="1" max="1" width="7.140625" style="40" customWidth="1"/>
    <col min="2" max="2" width="1.85546875" style="40" customWidth="1"/>
    <col min="3" max="3" width="14.7109375" style="171" customWidth="1"/>
    <col min="4" max="4" width="41.140625" style="171" customWidth="1"/>
    <col min="5" max="5" width="11.28515625" style="171" customWidth="1"/>
    <col min="6" max="6" width="43.28515625" style="171" customWidth="1"/>
    <col min="7" max="7" width="1.7109375" style="40" customWidth="1"/>
    <col min="8" max="8" width="13.42578125" style="40" bestFit="1" customWidth="1"/>
    <col min="9" max="9" width="32.140625" style="40" customWidth="1"/>
    <col min="10" max="10" width="60" style="40" customWidth="1"/>
    <col min="11" max="11" width="50.140625" style="40" customWidth="1"/>
    <col min="12" max="12" width="55.85546875" style="40" customWidth="1"/>
    <col min="13" max="13" width="15.140625" style="40" customWidth="1"/>
    <col min="14" max="14" width="21" style="40" customWidth="1"/>
    <col min="15" max="15" width="1.85546875" style="40" customWidth="1"/>
    <col min="16" max="18" width="10.85546875" style="40" customWidth="1"/>
    <col min="19" max="19" width="18.7109375" style="40" bestFit="1" customWidth="1"/>
    <col min="20" max="20" width="64.5703125" style="40" customWidth="1"/>
    <col min="21" max="21" width="23" style="40" bestFit="1" customWidth="1"/>
    <col min="22" max="22" width="10.5703125" style="40" customWidth="1"/>
    <col min="23" max="23" width="16.28515625" style="40" bestFit="1" customWidth="1"/>
    <col min="24" max="24" width="21.7109375" style="40" bestFit="1" customWidth="1"/>
    <col min="25" max="25" width="19.42578125" style="40" hidden="1" customWidth="1"/>
    <col min="26" max="26" width="12.5703125" style="40" hidden="1" customWidth="1"/>
    <col min="27" max="27" width="22.5703125" style="40" hidden="1" customWidth="1"/>
    <col min="28" max="28" width="15.42578125" style="40" hidden="1" customWidth="1"/>
    <col min="29" max="29" width="1.85546875" style="40" customWidth="1"/>
    <col min="30" max="31" width="30.85546875" style="40" customWidth="1"/>
    <col min="32" max="32" width="69.7109375" style="40" customWidth="1"/>
    <col min="33" max="33" width="24" style="40" customWidth="1"/>
    <col min="34" max="34" width="17" style="40" customWidth="1"/>
    <col min="35" max="35" width="1.85546875" style="40" customWidth="1"/>
    <col min="36" max="36" width="17.140625" style="105" customWidth="1"/>
    <col min="37" max="37" width="36.7109375" style="105" customWidth="1"/>
    <col min="38" max="38" width="22.7109375" style="105" customWidth="1"/>
    <col min="39" max="39" width="1.85546875" style="40" customWidth="1"/>
    <col min="40" max="42" width="8.85546875" style="40"/>
    <col min="43" max="43" width="27.42578125" style="40" customWidth="1"/>
    <col min="44" max="16384" width="8.85546875" style="40"/>
  </cols>
  <sheetData>
    <row r="1" spans="2:43" ht="54.6" customHeight="1" thickBot="1" x14ac:dyDescent="0.3">
      <c r="C1" s="406" t="s">
        <v>29</v>
      </c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J1" s="407" t="s">
        <v>30</v>
      </c>
      <c r="AK1" s="407"/>
      <c r="AL1" s="407"/>
    </row>
    <row r="2" spans="2:43" ht="16.899999999999999" customHeight="1" thickBot="1" x14ac:dyDescent="0.3">
      <c r="B2" s="83"/>
      <c r="C2" s="408" t="s">
        <v>31</v>
      </c>
      <c r="D2" s="409"/>
      <c r="E2" s="409"/>
      <c r="F2" s="410"/>
      <c r="G2" s="83"/>
      <c r="H2" s="411" t="s">
        <v>32</v>
      </c>
      <c r="I2" s="412"/>
      <c r="J2" s="412"/>
      <c r="K2" s="412"/>
      <c r="L2" s="412"/>
      <c r="M2" s="412"/>
      <c r="N2" s="413"/>
      <c r="O2" s="84"/>
      <c r="P2" s="414" t="s">
        <v>18</v>
      </c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6"/>
      <c r="AC2" s="85"/>
      <c r="AD2" s="417" t="s">
        <v>33</v>
      </c>
      <c r="AE2" s="418"/>
      <c r="AF2" s="418"/>
      <c r="AG2" s="418"/>
      <c r="AH2" s="419"/>
      <c r="AI2" s="85"/>
      <c r="AJ2" s="420" t="s">
        <v>34</v>
      </c>
      <c r="AK2" s="421"/>
      <c r="AL2" s="422"/>
      <c r="AM2" s="85"/>
    </row>
    <row r="3" spans="2:43" s="289" customFormat="1" ht="123" customHeight="1" x14ac:dyDescent="0.25">
      <c r="B3" s="272"/>
      <c r="C3" s="273" t="s">
        <v>35</v>
      </c>
      <c r="D3" s="273" t="s">
        <v>36</v>
      </c>
      <c r="E3" s="273" t="s">
        <v>37</v>
      </c>
      <c r="F3" s="274" t="s">
        <v>38</v>
      </c>
      <c r="G3" s="275"/>
      <c r="H3" s="273" t="s">
        <v>39</v>
      </c>
      <c r="I3" s="276" t="s">
        <v>40</v>
      </c>
      <c r="J3" s="274" t="s">
        <v>41</v>
      </c>
      <c r="K3" s="274" t="s">
        <v>42</v>
      </c>
      <c r="L3" s="274" t="s">
        <v>43</v>
      </c>
      <c r="M3" s="274" t="s">
        <v>4</v>
      </c>
      <c r="N3" s="274" t="s">
        <v>44</v>
      </c>
      <c r="O3" s="277"/>
      <c r="P3" s="278" t="s">
        <v>26</v>
      </c>
      <c r="Q3" s="278" t="s">
        <v>27</v>
      </c>
      <c r="R3" s="278" t="s">
        <v>15</v>
      </c>
      <c r="S3" s="279" t="s">
        <v>45</v>
      </c>
      <c r="T3" s="279" t="s">
        <v>46</v>
      </c>
      <c r="U3" s="278" t="s">
        <v>25</v>
      </c>
      <c r="V3" s="280" t="s">
        <v>17</v>
      </c>
      <c r="W3" s="280" t="s">
        <v>23</v>
      </c>
      <c r="X3" s="280" t="s">
        <v>47</v>
      </c>
      <c r="Y3" s="281" t="s">
        <v>48</v>
      </c>
      <c r="Z3" s="282" t="s">
        <v>49</v>
      </c>
      <c r="AA3" s="283" t="s">
        <v>50</v>
      </c>
      <c r="AB3" s="281" t="s">
        <v>51</v>
      </c>
      <c r="AC3" s="284"/>
      <c r="AD3" s="285" t="s">
        <v>22</v>
      </c>
      <c r="AE3" s="285" t="s">
        <v>130</v>
      </c>
      <c r="AF3" s="285" t="s">
        <v>21</v>
      </c>
      <c r="AG3" s="285" t="s">
        <v>19</v>
      </c>
      <c r="AH3" s="286" t="s">
        <v>20</v>
      </c>
      <c r="AI3" s="284"/>
      <c r="AJ3" s="287" t="s">
        <v>52</v>
      </c>
      <c r="AK3" s="288" t="s">
        <v>53</v>
      </c>
      <c r="AL3" s="288" t="s">
        <v>54</v>
      </c>
      <c r="AM3" s="284"/>
    </row>
    <row r="4" spans="2:43" s="91" customFormat="1" ht="87" customHeight="1" x14ac:dyDescent="0.25">
      <c r="B4" s="95"/>
      <c r="C4" s="204">
        <f>'Risk Kayıt ve Takip Formu'!C4</f>
        <v>0</v>
      </c>
      <c r="D4" s="204">
        <f>'Risk Kayıt ve Takip Formu'!D4</f>
        <v>0</v>
      </c>
      <c r="E4" s="204">
        <f>'Risk Kayıt ve Takip Formu'!E4</f>
        <v>0</v>
      </c>
      <c r="F4" s="204">
        <f>'Risk Kayıt ve Takip Formu'!F4</f>
        <v>0</v>
      </c>
      <c r="G4" s="155"/>
      <c r="H4" s="205">
        <f>'RD Bireysel'!D4</f>
        <v>0</v>
      </c>
      <c r="I4" s="205">
        <f>'RD Bireysel'!E4</f>
        <v>0</v>
      </c>
      <c r="J4" s="206">
        <f>'RD Bireysel'!G4</f>
        <v>0</v>
      </c>
      <c r="K4" s="207">
        <f>'Risk Kayıt ve Takip Formu'!K4</f>
        <v>0</v>
      </c>
      <c r="L4" s="208">
        <f>'RD Bireysel'!H4</f>
        <v>0</v>
      </c>
      <c r="M4" s="233">
        <f>'RD Bireysel'!F4</f>
        <v>0</v>
      </c>
      <c r="N4" s="209" t="str">
        <f>'Risk Kayıt ve Takip Formu'!N4</f>
        <v>15.12.2025</v>
      </c>
      <c r="O4" s="155"/>
      <c r="P4" s="211" t="e">
        <f>'Risk Kayıt ve Takip Formu'!P4</f>
        <v>#DIV/0!</v>
      </c>
      <c r="Q4" s="211" t="e">
        <f>'Risk Kayıt ve Takip Formu'!Q4</f>
        <v>#DIV/0!</v>
      </c>
      <c r="R4" s="212" t="e">
        <f>'Risk Kayıt ve Takip Formu'!R4</f>
        <v>#DIV/0!</v>
      </c>
      <c r="S4" s="213" t="e">
        <f>'Risk Kayıt ve Takip Formu'!S4</f>
        <v>#DIV/0!</v>
      </c>
      <c r="T4" s="271">
        <f>'Risk Kayıt ve Takip Formu'!T4</f>
        <v>0</v>
      </c>
      <c r="U4" s="214" t="str">
        <f>'Risk Kayıt ve Takip Formu'!U4</f>
        <v>Gelişmeye Açık</v>
      </c>
      <c r="V4" s="213">
        <f>'Risk Kayıt ve Takip Formu'!V4</f>
        <v>0.4</v>
      </c>
      <c r="W4" s="234" t="e">
        <f>'Risk Kayıt ve Takip Formu'!W4</f>
        <v>#DIV/0!</v>
      </c>
      <c r="X4" s="213" t="e">
        <f>'Risk Kayıt ve Takip Formu'!X4</f>
        <v>#DIV/0!</v>
      </c>
      <c r="Y4" s="215">
        <f>'ÖRG Takip Formu'!Q6</f>
        <v>0</v>
      </c>
      <c r="Z4" s="215">
        <f>'ÖRG Takip Formu'!R6</f>
        <v>0</v>
      </c>
      <c r="AA4" s="215">
        <f>'ÖRG Takip Formu'!S6</f>
        <v>0</v>
      </c>
      <c r="AB4" s="216">
        <f>'ÖRG Takip Formu'!T6</f>
        <v>0</v>
      </c>
      <c r="AC4" s="155"/>
      <c r="AD4" s="235" t="s">
        <v>128</v>
      </c>
      <c r="AE4" s="235" t="str">
        <f>IF(AD4="Riski İndirgemek",COUNTIF($AD$4:AD4,"Riski İndirgemek"),"")</f>
        <v/>
      </c>
      <c r="AF4" s="236"/>
      <c r="AG4" s="236"/>
      <c r="AH4" s="236"/>
      <c r="AI4" s="237"/>
      <c r="AJ4" s="238"/>
      <c r="AK4" s="239"/>
      <c r="AL4" s="239"/>
      <c r="AM4" s="202"/>
      <c r="AQ4" s="349"/>
    </row>
    <row r="5" spans="2:43" s="91" customFormat="1" ht="87" customHeight="1" x14ac:dyDescent="0.25">
      <c r="B5" s="95"/>
      <c r="C5" s="204">
        <f>'Risk Kayıt ve Takip Formu'!C5</f>
        <v>0</v>
      </c>
      <c r="D5" s="204">
        <f>'Risk Kayıt ve Takip Formu'!D5</f>
        <v>0</v>
      </c>
      <c r="E5" s="204">
        <f>'Risk Kayıt ve Takip Formu'!E5</f>
        <v>0</v>
      </c>
      <c r="F5" s="204">
        <f>'Risk Kayıt ve Takip Formu'!F5</f>
        <v>0</v>
      </c>
      <c r="G5" s="155"/>
      <c r="H5" s="205">
        <f>'RD Bireysel'!D5</f>
        <v>0</v>
      </c>
      <c r="I5" s="205">
        <f>'RD Bireysel'!E5</f>
        <v>0</v>
      </c>
      <c r="J5" s="206">
        <f>'RD Bireysel'!G5</f>
        <v>0</v>
      </c>
      <c r="K5" s="207">
        <f>'Risk Kayıt ve Takip Formu'!K5</f>
        <v>0</v>
      </c>
      <c r="L5" s="208">
        <f>'RD Bireysel'!H5</f>
        <v>0</v>
      </c>
      <c r="M5" s="233">
        <f>'RD Bireysel'!F5</f>
        <v>0</v>
      </c>
      <c r="N5" s="209" t="str">
        <f>'Risk Kayıt ve Takip Formu'!N5</f>
        <v>15.12.2025</v>
      </c>
      <c r="O5" s="155"/>
      <c r="P5" s="211" t="e">
        <f>'Risk Kayıt ve Takip Formu'!P5</f>
        <v>#DIV/0!</v>
      </c>
      <c r="Q5" s="211" t="e">
        <f>'Risk Kayıt ve Takip Formu'!Q5</f>
        <v>#DIV/0!</v>
      </c>
      <c r="R5" s="212" t="e">
        <f>'Risk Kayıt ve Takip Formu'!R5</f>
        <v>#DIV/0!</v>
      </c>
      <c r="S5" s="213" t="e">
        <f>'Risk Kayıt ve Takip Formu'!S5</f>
        <v>#DIV/0!</v>
      </c>
      <c r="T5" s="271">
        <f>'Risk Kayıt ve Takip Formu'!T5</f>
        <v>0</v>
      </c>
      <c r="U5" s="214" t="str">
        <f>'Risk Kayıt ve Takip Formu'!U5</f>
        <v>Gelişmeye Açık</v>
      </c>
      <c r="V5" s="213">
        <f>'Risk Kayıt ve Takip Formu'!V5</f>
        <v>0.4</v>
      </c>
      <c r="W5" s="234" t="e">
        <f>'Risk Kayıt ve Takip Formu'!W5</f>
        <v>#DIV/0!</v>
      </c>
      <c r="X5" s="213" t="e">
        <f>'Risk Kayıt ve Takip Formu'!X5</f>
        <v>#DIV/0!</v>
      </c>
      <c r="Y5" s="215">
        <f>'ÖRG Takip Formu'!Q7</f>
        <v>0</v>
      </c>
      <c r="Z5" s="215">
        <f>'ÖRG Takip Formu'!R7</f>
        <v>0</v>
      </c>
      <c r="AA5" s="215">
        <f>'ÖRG Takip Formu'!S7</f>
        <v>0</v>
      </c>
      <c r="AB5" s="216">
        <f>'ÖRG Takip Formu'!T7</f>
        <v>0</v>
      </c>
      <c r="AC5" s="155"/>
      <c r="AD5" s="235" t="s">
        <v>128</v>
      </c>
      <c r="AE5" s="235" t="str">
        <f>IF(AD5="Riski İndirgemek",COUNTIF($AD$4:AD5,"Riski İndirgemek"),"")</f>
        <v/>
      </c>
      <c r="AF5" s="236"/>
      <c r="AG5" s="236"/>
      <c r="AH5" s="236"/>
      <c r="AI5" s="237"/>
      <c r="AJ5" s="238"/>
      <c r="AK5" s="239"/>
      <c r="AL5" s="239"/>
      <c r="AM5" s="202"/>
    </row>
    <row r="6" spans="2:43" s="91" customFormat="1" ht="87" customHeight="1" x14ac:dyDescent="0.25">
      <c r="B6" s="95"/>
      <c r="C6" s="204">
        <f>'Risk Kayıt ve Takip Formu'!C6</f>
        <v>0</v>
      </c>
      <c r="D6" s="204">
        <f>'Risk Kayıt ve Takip Formu'!D6</f>
        <v>0</v>
      </c>
      <c r="E6" s="204">
        <f>'Risk Kayıt ve Takip Formu'!E6</f>
        <v>0</v>
      </c>
      <c r="F6" s="204">
        <f>'Risk Kayıt ve Takip Formu'!F6</f>
        <v>0</v>
      </c>
      <c r="G6" s="155"/>
      <c r="H6" s="205">
        <f>'RD Bireysel'!D6</f>
        <v>0</v>
      </c>
      <c r="I6" s="205">
        <f>'RD Bireysel'!E6</f>
        <v>0</v>
      </c>
      <c r="J6" s="206">
        <f>'RD Bireysel'!G6</f>
        <v>0</v>
      </c>
      <c r="K6" s="207">
        <f>'Risk Kayıt ve Takip Formu'!K6</f>
        <v>0</v>
      </c>
      <c r="L6" s="208">
        <f>'RD Bireysel'!H6</f>
        <v>0</v>
      </c>
      <c r="M6" s="233">
        <f>'RD Bireysel'!F6</f>
        <v>0</v>
      </c>
      <c r="N6" s="209" t="str">
        <f>'Risk Kayıt ve Takip Formu'!N6</f>
        <v>15.12.2025</v>
      </c>
      <c r="O6" s="155"/>
      <c r="P6" s="211" t="e">
        <f>'Risk Kayıt ve Takip Formu'!P6</f>
        <v>#DIV/0!</v>
      </c>
      <c r="Q6" s="211" t="e">
        <f>'Risk Kayıt ve Takip Formu'!Q6</f>
        <v>#DIV/0!</v>
      </c>
      <c r="R6" s="212" t="e">
        <f>'Risk Kayıt ve Takip Formu'!R6</f>
        <v>#DIV/0!</v>
      </c>
      <c r="S6" s="213" t="e">
        <f>'Risk Kayıt ve Takip Formu'!S6</f>
        <v>#DIV/0!</v>
      </c>
      <c r="T6" s="271">
        <f>'Risk Kayıt ve Takip Formu'!T6</f>
        <v>0</v>
      </c>
      <c r="U6" s="214" t="str">
        <f>'Risk Kayıt ve Takip Formu'!U6</f>
        <v>Gelişmeye Açık</v>
      </c>
      <c r="V6" s="213">
        <f>'Risk Kayıt ve Takip Formu'!V6</f>
        <v>0.4</v>
      </c>
      <c r="W6" s="234" t="e">
        <f>'Risk Kayıt ve Takip Formu'!W6</f>
        <v>#DIV/0!</v>
      </c>
      <c r="X6" s="213" t="e">
        <f>'Risk Kayıt ve Takip Formu'!X6</f>
        <v>#DIV/0!</v>
      </c>
      <c r="Y6" s="215">
        <f>'ÖRG Takip Formu'!Q8</f>
        <v>0</v>
      </c>
      <c r="Z6" s="215">
        <f>'ÖRG Takip Formu'!R8</f>
        <v>0</v>
      </c>
      <c r="AA6" s="215">
        <f>'ÖRG Takip Formu'!S8</f>
        <v>0</v>
      </c>
      <c r="AB6" s="216">
        <f>'ÖRG Takip Formu'!T8</f>
        <v>0</v>
      </c>
      <c r="AC6" s="155"/>
      <c r="AD6" s="235" t="s">
        <v>8</v>
      </c>
      <c r="AE6" s="235" t="str">
        <f>IF(AD6="Riski İndirgemek",COUNTIF($AD$4:AD6,"Riski İndirgemek"),"")</f>
        <v/>
      </c>
      <c r="AF6" s="251"/>
      <c r="AG6" s="251"/>
      <c r="AH6" s="236"/>
      <c r="AI6" s="237"/>
      <c r="AJ6" s="238"/>
      <c r="AK6" s="239"/>
      <c r="AL6" s="239"/>
      <c r="AM6" s="202"/>
    </row>
    <row r="7" spans="2:43" s="91" customFormat="1" ht="87" customHeight="1" x14ac:dyDescent="0.25">
      <c r="B7" s="95"/>
      <c r="C7" s="204">
        <f>'Risk Kayıt ve Takip Formu'!C7</f>
        <v>0</v>
      </c>
      <c r="D7" s="204">
        <f>'Risk Kayıt ve Takip Formu'!D7</f>
        <v>0</v>
      </c>
      <c r="E7" s="204">
        <f>'Risk Kayıt ve Takip Formu'!E7</f>
        <v>0</v>
      </c>
      <c r="F7" s="204">
        <f>'Risk Kayıt ve Takip Formu'!F7</f>
        <v>0</v>
      </c>
      <c r="G7" s="155"/>
      <c r="H7" s="205">
        <f>'RD Bireysel'!D7</f>
        <v>0</v>
      </c>
      <c r="I7" s="205">
        <f>'RD Bireysel'!E7</f>
        <v>0</v>
      </c>
      <c r="J7" s="206">
        <f>'RD Bireysel'!G7</f>
        <v>0</v>
      </c>
      <c r="K7" s="207">
        <f>'Risk Kayıt ve Takip Formu'!K7</f>
        <v>0</v>
      </c>
      <c r="L7" s="208">
        <f>'RD Bireysel'!H7</f>
        <v>0</v>
      </c>
      <c r="M7" s="233">
        <f>'RD Bireysel'!F7</f>
        <v>0</v>
      </c>
      <c r="N7" s="209" t="str">
        <f>'Risk Kayıt ve Takip Formu'!N7</f>
        <v>15.12.2025</v>
      </c>
      <c r="O7" s="155"/>
      <c r="P7" s="211" t="e">
        <f>'Risk Kayıt ve Takip Formu'!P7</f>
        <v>#DIV/0!</v>
      </c>
      <c r="Q7" s="211" t="e">
        <f>'Risk Kayıt ve Takip Formu'!Q7</f>
        <v>#DIV/0!</v>
      </c>
      <c r="R7" s="212" t="e">
        <f>'Risk Kayıt ve Takip Formu'!R7</f>
        <v>#DIV/0!</v>
      </c>
      <c r="S7" s="213" t="e">
        <f>'Risk Kayıt ve Takip Formu'!S7</f>
        <v>#DIV/0!</v>
      </c>
      <c r="T7" s="271">
        <f>'Risk Kayıt ve Takip Formu'!T7</f>
        <v>0</v>
      </c>
      <c r="U7" s="214" t="str">
        <f>'Risk Kayıt ve Takip Formu'!U7</f>
        <v>Gelişmeye Açık</v>
      </c>
      <c r="V7" s="213">
        <f>'Risk Kayıt ve Takip Formu'!V7</f>
        <v>0.4</v>
      </c>
      <c r="W7" s="234" t="e">
        <f>'Risk Kayıt ve Takip Formu'!W7</f>
        <v>#DIV/0!</v>
      </c>
      <c r="X7" s="213" t="e">
        <f>'Risk Kayıt ve Takip Formu'!X7</f>
        <v>#DIV/0!</v>
      </c>
      <c r="Y7" s="215">
        <f>'ÖRG Takip Formu'!Q9</f>
        <v>0</v>
      </c>
      <c r="Z7" s="215">
        <f>'ÖRG Takip Formu'!R9</f>
        <v>0</v>
      </c>
      <c r="AA7" s="215">
        <f>'ÖRG Takip Formu'!S9</f>
        <v>0</v>
      </c>
      <c r="AB7" s="216">
        <f>'ÖRG Takip Formu'!T9</f>
        <v>0</v>
      </c>
      <c r="AC7" s="155"/>
      <c r="AD7" s="235" t="s">
        <v>8</v>
      </c>
      <c r="AE7" s="235" t="str">
        <f>IF(AD7="Riski İndirgemek",COUNTIF($AD$4:AD7,"Riski İndirgemek"),"")</f>
        <v/>
      </c>
      <c r="AF7" s="251"/>
      <c r="AG7" s="251"/>
      <c r="AH7" s="236"/>
      <c r="AI7" s="237"/>
      <c r="AJ7" s="238"/>
      <c r="AK7" s="239"/>
      <c r="AL7" s="239"/>
      <c r="AM7" s="202"/>
    </row>
    <row r="8" spans="2:43" s="91" customFormat="1" ht="87" customHeight="1" x14ac:dyDescent="0.25">
      <c r="B8" s="95"/>
      <c r="C8" s="204">
        <f>'Risk Kayıt ve Takip Formu'!C8</f>
        <v>0</v>
      </c>
      <c r="D8" s="204">
        <f>'Risk Kayıt ve Takip Formu'!D8</f>
        <v>0</v>
      </c>
      <c r="E8" s="204">
        <f>'Risk Kayıt ve Takip Formu'!E8</f>
        <v>0</v>
      </c>
      <c r="F8" s="204">
        <f>'Risk Kayıt ve Takip Formu'!F8</f>
        <v>0</v>
      </c>
      <c r="G8" s="155"/>
      <c r="H8" s="205">
        <f>'RD Bireysel'!D8</f>
        <v>0</v>
      </c>
      <c r="I8" s="205">
        <f>'RD Bireysel'!E8</f>
        <v>0</v>
      </c>
      <c r="J8" s="206">
        <f>'RD Bireysel'!G8</f>
        <v>0</v>
      </c>
      <c r="K8" s="207">
        <f>'Risk Kayıt ve Takip Formu'!K8</f>
        <v>0</v>
      </c>
      <c r="L8" s="208">
        <f>'RD Bireysel'!H8</f>
        <v>0</v>
      </c>
      <c r="M8" s="233">
        <f>'RD Bireysel'!F8</f>
        <v>0</v>
      </c>
      <c r="N8" s="209" t="str">
        <f>'Risk Kayıt ve Takip Formu'!N8</f>
        <v>15.12.2025</v>
      </c>
      <c r="O8" s="155"/>
      <c r="P8" s="211" t="e">
        <f>'Risk Kayıt ve Takip Formu'!P8</f>
        <v>#DIV/0!</v>
      </c>
      <c r="Q8" s="211" t="e">
        <f>'Risk Kayıt ve Takip Formu'!Q8</f>
        <v>#DIV/0!</v>
      </c>
      <c r="R8" s="212" t="e">
        <f>'Risk Kayıt ve Takip Formu'!R8</f>
        <v>#DIV/0!</v>
      </c>
      <c r="S8" s="213" t="e">
        <f>'Risk Kayıt ve Takip Formu'!S8</f>
        <v>#DIV/0!</v>
      </c>
      <c r="T8" s="271">
        <f>'Risk Kayıt ve Takip Formu'!T8</f>
        <v>0</v>
      </c>
      <c r="U8" s="214" t="str">
        <f>'Risk Kayıt ve Takip Formu'!U8</f>
        <v>Etkin ve Yeterli</v>
      </c>
      <c r="V8" s="213">
        <f>'Risk Kayıt ve Takip Formu'!V8</f>
        <v>0.1</v>
      </c>
      <c r="W8" s="234" t="e">
        <f>'Risk Kayıt ve Takip Formu'!W8</f>
        <v>#DIV/0!</v>
      </c>
      <c r="X8" s="213" t="e">
        <f>'Risk Kayıt ve Takip Formu'!X8</f>
        <v>#DIV/0!</v>
      </c>
      <c r="Y8" s="215">
        <f>'ÖRG Takip Formu'!Q10</f>
        <v>0</v>
      </c>
      <c r="Z8" s="215">
        <f>'ÖRG Takip Formu'!R10</f>
        <v>0</v>
      </c>
      <c r="AA8" s="215">
        <f>'ÖRG Takip Formu'!S10</f>
        <v>0</v>
      </c>
      <c r="AB8" s="216">
        <f>'ÖRG Takip Formu'!T10</f>
        <v>0</v>
      </c>
      <c r="AC8" s="155"/>
      <c r="AD8" s="235" t="s">
        <v>128</v>
      </c>
      <c r="AE8" s="235" t="str">
        <f>IF(AD8="Riski İndirgemek",COUNTIF($AD$4:AD8,"Riski İndirgemek"),"")</f>
        <v/>
      </c>
      <c r="AF8" s="236"/>
      <c r="AG8" s="236"/>
      <c r="AH8" s="236"/>
      <c r="AI8" s="237"/>
      <c r="AJ8" s="238"/>
      <c r="AK8" s="239"/>
      <c r="AL8" s="239"/>
      <c r="AM8" s="202"/>
    </row>
    <row r="9" spans="2:43" s="91" customFormat="1" ht="87" customHeight="1" x14ac:dyDescent="0.25">
      <c r="B9" s="95"/>
      <c r="C9" s="204">
        <f>'Risk Kayıt ve Takip Formu'!C9</f>
        <v>0</v>
      </c>
      <c r="D9" s="204">
        <f>'Risk Kayıt ve Takip Formu'!D9</f>
        <v>0</v>
      </c>
      <c r="E9" s="204">
        <f>'Risk Kayıt ve Takip Formu'!E9</f>
        <v>0</v>
      </c>
      <c r="F9" s="204">
        <f>'Risk Kayıt ve Takip Formu'!F9</f>
        <v>0</v>
      </c>
      <c r="G9" s="155"/>
      <c r="H9" s="205">
        <f>'RD Bireysel'!D9</f>
        <v>0</v>
      </c>
      <c r="I9" s="205">
        <f>'RD Bireysel'!E9</f>
        <v>0</v>
      </c>
      <c r="J9" s="206">
        <f>'RD Bireysel'!G9</f>
        <v>0</v>
      </c>
      <c r="K9" s="207">
        <f>'Risk Kayıt ve Takip Formu'!K9</f>
        <v>0</v>
      </c>
      <c r="L9" s="208">
        <f>'RD Bireysel'!H9</f>
        <v>0</v>
      </c>
      <c r="M9" s="233">
        <f>'RD Bireysel'!F9</f>
        <v>0</v>
      </c>
      <c r="N9" s="209" t="str">
        <f>'Risk Kayıt ve Takip Formu'!N9</f>
        <v>15.12.2025</v>
      </c>
      <c r="O9" s="155"/>
      <c r="P9" s="211" t="e">
        <f>'Risk Kayıt ve Takip Formu'!P9</f>
        <v>#DIV/0!</v>
      </c>
      <c r="Q9" s="211" t="e">
        <f>'Risk Kayıt ve Takip Formu'!Q9</f>
        <v>#DIV/0!</v>
      </c>
      <c r="R9" s="212" t="e">
        <f>'Risk Kayıt ve Takip Formu'!R9</f>
        <v>#DIV/0!</v>
      </c>
      <c r="S9" s="213" t="e">
        <f>'Risk Kayıt ve Takip Formu'!S9</f>
        <v>#DIV/0!</v>
      </c>
      <c r="T9" s="271">
        <f>'Risk Kayıt ve Takip Formu'!T9</f>
        <v>0</v>
      </c>
      <c r="U9" s="214" t="str">
        <f>'Risk Kayıt ve Takip Formu'!U9</f>
        <v>Gelişmeye Açık</v>
      </c>
      <c r="V9" s="213">
        <f>'Risk Kayıt ve Takip Formu'!V9</f>
        <v>0.4</v>
      </c>
      <c r="W9" s="234" t="e">
        <f>'Risk Kayıt ve Takip Formu'!W9</f>
        <v>#DIV/0!</v>
      </c>
      <c r="X9" s="213" t="e">
        <f>'Risk Kayıt ve Takip Formu'!X9</f>
        <v>#DIV/0!</v>
      </c>
      <c r="Y9" s="215">
        <f>'ÖRG Takip Formu'!Q11</f>
        <v>0</v>
      </c>
      <c r="Z9" s="215">
        <f>'ÖRG Takip Formu'!R11</f>
        <v>0</v>
      </c>
      <c r="AA9" s="215">
        <f>'ÖRG Takip Formu'!S11</f>
        <v>0</v>
      </c>
      <c r="AB9" s="216">
        <f>'ÖRG Takip Formu'!T11</f>
        <v>0</v>
      </c>
      <c r="AC9" s="155"/>
      <c r="AD9" s="235" t="s">
        <v>128</v>
      </c>
      <c r="AE9" s="235" t="str">
        <f>IF(AD9="Riski İndirgemek",COUNTIF($AD$4:AD9,"Riski İndirgemek"),"")</f>
        <v/>
      </c>
      <c r="AF9" s="236"/>
      <c r="AG9" s="236"/>
      <c r="AH9" s="236"/>
      <c r="AI9" s="237"/>
      <c r="AJ9" s="238"/>
      <c r="AK9" s="239"/>
      <c r="AL9" s="239"/>
      <c r="AM9" s="202"/>
    </row>
    <row r="10" spans="2:43" s="91" customFormat="1" ht="87" customHeight="1" x14ac:dyDescent="0.25">
      <c r="B10" s="95"/>
      <c r="C10" s="204">
        <f>'Risk Kayıt ve Takip Formu'!C10</f>
        <v>0</v>
      </c>
      <c r="D10" s="204">
        <f>'Risk Kayıt ve Takip Formu'!D10</f>
        <v>0</v>
      </c>
      <c r="E10" s="204">
        <f>'Risk Kayıt ve Takip Formu'!E10</f>
        <v>0</v>
      </c>
      <c r="F10" s="204">
        <f>'Risk Kayıt ve Takip Formu'!F10</f>
        <v>0</v>
      </c>
      <c r="G10" s="155"/>
      <c r="H10" s="205">
        <f>'RD Bireysel'!D10</f>
        <v>0</v>
      </c>
      <c r="I10" s="205">
        <f>'RD Bireysel'!E10</f>
        <v>0</v>
      </c>
      <c r="J10" s="206">
        <f>'RD Bireysel'!G10</f>
        <v>0</v>
      </c>
      <c r="K10" s="207">
        <f>'Risk Kayıt ve Takip Formu'!K10</f>
        <v>0</v>
      </c>
      <c r="L10" s="208">
        <f>'RD Bireysel'!H10</f>
        <v>0</v>
      </c>
      <c r="M10" s="233">
        <f>'RD Bireysel'!F10</f>
        <v>0</v>
      </c>
      <c r="N10" s="209" t="str">
        <f>'Risk Kayıt ve Takip Formu'!N10</f>
        <v>15.12.2025</v>
      </c>
      <c r="O10" s="155"/>
      <c r="P10" s="211" t="e">
        <f>'Risk Kayıt ve Takip Formu'!P10</f>
        <v>#DIV/0!</v>
      </c>
      <c r="Q10" s="211" t="e">
        <f>'Risk Kayıt ve Takip Formu'!Q10</f>
        <v>#DIV/0!</v>
      </c>
      <c r="R10" s="212" t="e">
        <f>'Risk Kayıt ve Takip Formu'!R10</f>
        <v>#DIV/0!</v>
      </c>
      <c r="S10" s="213" t="e">
        <f>'Risk Kayıt ve Takip Formu'!S10</f>
        <v>#DIV/0!</v>
      </c>
      <c r="T10" s="270">
        <f>'Risk Kayıt ve Takip Formu'!T10</f>
        <v>0</v>
      </c>
      <c r="U10" s="214" t="str">
        <f>'Risk Kayıt ve Takip Formu'!U10</f>
        <v>Etkin ve Yeterli</v>
      </c>
      <c r="V10" s="213">
        <f>'Risk Kayıt ve Takip Formu'!V10</f>
        <v>0.1</v>
      </c>
      <c r="W10" s="234" t="e">
        <f>'Risk Kayıt ve Takip Formu'!W10</f>
        <v>#DIV/0!</v>
      </c>
      <c r="X10" s="213" t="e">
        <f>'Risk Kayıt ve Takip Formu'!X10</f>
        <v>#DIV/0!</v>
      </c>
      <c r="Y10" s="215">
        <f>'ÖRG Takip Formu'!Q12</f>
        <v>0</v>
      </c>
      <c r="Z10" s="215">
        <f>'ÖRG Takip Formu'!R12</f>
        <v>0</v>
      </c>
      <c r="AA10" s="215">
        <f>'ÖRG Takip Formu'!S12</f>
        <v>0</v>
      </c>
      <c r="AB10" s="216">
        <f>'ÖRG Takip Formu'!T12</f>
        <v>0</v>
      </c>
      <c r="AC10" s="155"/>
      <c r="AD10" s="235" t="s">
        <v>128</v>
      </c>
      <c r="AE10" s="235" t="str">
        <f>IF(AD10="Riski İndirgemek",COUNTIF($AD$4:AD10,"Riski İndirgemek"),"")</f>
        <v/>
      </c>
      <c r="AF10" s="236"/>
      <c r="AG10" s="236"/>
      <c r="AH10" s="236"/>
      <c r="AI10" s="237"/>
      <c r="AJ10" s="238"/>
      <c r="AK10" s="239"/>
      <c r="AL10" s="239"/>
      <c r="AM10" s="202"/>
    </row>
    <row r="11" spans="2:43" s="91" customFormat="1" ht="87" customHeight="1" x14ac:dyDescent="0.25">
      <c r="B11" s="95"/>
      <c r="C11" s="204">
        <f>'Risk Kayıt ve Takip Formu'!C11</f>
        <v>0</v>
      </c>
      <c r="D11" s="204">
        <f>'Risk Kayıt ve Takip Formu'!D11</f>
        <v>0</v>
      </c>
      <c r="E11" s="204">
        <f>'Risk Kayıt ve Takip Formu'!E11</f>
        <v>0</v>
      </c>
      <c r="F11" s="204">
        <f>'Risk Kayıt ve Takip Formu'!F11</f>
        <v>0</v>
      </c>
      <c r="G11" s="155"/>
      <c r="H11" s="205">
        <f>'RD Bireysel'!D11</f>
        <v>0</v>
      </c>
      <c r="I11" s="205">
        <f>'RD Bireysel'!E11</f>
        <v>0</v>
      </c>
      <c r="J11" s="206">
        <f>'RD Bireysel'!G11</f>
        <v>0</v>
      </c>
      <c r="K11" s="207">
        <f>'Risk Kayıt ve Takip Formu'!K11</f>
        <v>0</v>
      </c>
      <c r="L11" s="208">
        <f>'RD Bireysel'!H11</f>
        <v>0</v>
      </c>
      <c r="M11" s="233">
        <f>'RD Bireysel'!F11</f>
        <v>0</v>
      </c>
      <c r="N11" s="209" t="str">
        <f>'Risk Kayıt ve Takip Formu'!N11</f>
        <v>15.12.2025</v>
      </c>
      <c r="O11" s="155"/>
      <c r="P11" s="211" t="e">
        <f>'Risk Kayıt ve Takip Formu'!P11</f>
        <v>#DIV/0!</v>
      </c>
      <c r="Q11" s="211" t="e">
        <f>'Risk Kayıt ve Takip Formu'!Q11</f>
        <v>#DIV/0!</v>
      </c>
      <c r="R11" s="212" t="e">
        <f>'Risk Kayıt ve Takip Formu'!R11</f>
        <v>#DIV/0!</v>
      </c>
      <c r="S11" s="213" t="e">
        <f>'Risk Kayıt ve Takip Formu'!S11</f>
        <v>#DIV/0!</v>
      </c>
      <c r="T11" s="270">
        <f>'Risk Kayıt ve Takip Formu'!T11</f>
        <v>0</v>
      </c>
      <c r="U11" s="214" t="str">
        <f>'Risk Kayıt ve Takip Formu'!U11</f>
        <v>Etkin ve Yeterli</v>
      </c>
      <c r="V11" s="213">
        <f>'Risk Kayıt ve Takip Formu'!V11</f>
        <v>0.1</v>
      </c>
      <c r="W11" s="234" t="e">
        <f>'Risk Kayıt ve Takip Formu'!W11</f>
        <v>#DIV/0!</v>
      </c>
      <c r="X11" s="213" t="e">
        <f>'Risk Kayıt ve Takip Formu'!X11</f>
        <v>#DIV/0!</v>
      </c>
      <c r="Y11" s="215">
        <f>'ÖRG Takip Formu'!Q13</f>
        <v>0</v>
      </c>
      <c r="Z11" s="215">
        <f>'ÖRG Takip Formu'!R13</f>
        <v>0</v>
      </c>
      <c r="AA11" s="215">
        <f>'ÖRG Takip Formu'!S13</f>
        <v>0</v>
      </c>
      <c r="AB11" s="216">
        <f>'ÖRG Takip Formu'!T13</f>
        <v>0</v>
      </c>
      <c r="AC11" s="155"/>
      <c r="AD11" s="235" t="s">
        <v>128</v>
      </c>
      <c r="AE11" s="235" t="str">
        <f>IF(AD11="Riski İndirgemek",COUNTIF($AD$4:AD11,"Riski İndirgemek"),"")</f>
        <v/>
      </c>
      <c r="AF11" s="236"/>
      <c r="AG11" s="236"/>
      <c r="AH11" s="236"/>
      <c r="AI11" s="237"/>
      <c r="AJ11" s="238"/>
      <c r="AK11" s="239"/>
      <c r="AL11" s="239"/>
      <c r="AM11" s="202"/>
    </row>
    <row r="12" spans="2:43" s="91" customFormat="1" ht="87" customHeight="1" x14ac:dyDescent="0.25">
      <c r="B12" s="95"/>
      <c r="C12" s="204">
        <f>'Risk Kayıt ve Takip Formu'!C12</f>
        <v>0</v>
      </c>
      <c r="D12" s="204">
        <f>'Risk Kayıt ve Takip Formu'!D12</f>
        <v>0</v>
      </c>
      <c r="E12" s="204">
        <f>'Risk Kayıt ve Takip Formu'!E12</f>
        <v>0</v>
      </c>
      <c r="F12" s="204">
        <f>'Risk Kayıt ve Takip Formu'!F12</f>
        <v>0</v>
      </c>
      <c r="G12" s="155"/>
      <c r="H12" s="205">
        <f>'RD Bireysel'!D12</f>
        <v>0</v>
      </c>
      <c r="I12" s="205">
        <f>'RD Bireysel'!E12</f>
        <v>0</v>
      </c>
      <c r="J12" s="206">
        <f>'RD Bireysel'!G12</f>
        <v>0</v>
      </c>
      <c r="K12" s="207">
        <f>'Risk Kayıt ve Takip Formu'!K12</f>
        <v>0</v>
      </c>
      <c r="L12" s="208">
        <f>'RD Bireysel'!H12</f>
        <v>0</v>
      </c>
      <c r="M12" s="233">
        <f>'RD Bireysel'!F12</f>
        <v>0</v>
      </c>
      <c r="N12" s="209" t="str">
        <f>'Risk Kayıt ve Takip Formu'!N12</f>
        <v>15.12.2025</v>
      </c>
      <c r="O12" s="155"/>
      <c r="P12" s="211" t="e">
        <f>'Risk Kayıt ve Takip Formu'!P12</f>
        <v>#DIV/0!</v>
      </c>
      <c r="Q12" s="211" t="e">
        <f>'Risk Kayıt ve Takip Formu'!Q12</f>
        <v>#DIV/0!</v>
      </c>
      <c r="R12" s="212" t="e">
        <f>'Risk Kayıt ve Takip Formu'!R12</f>
        <v>#DIV/0!</v>
      </c>
      <c r="S12" s="213" t="e">
        <f>'Risk Kayıt ve Takip Formu'!S12</f>
        <v>#DIV/0!</v>
      </c>
      <c r="T12" s="270">
        <f>'Risk Kayıt ve Takip Formu'!T12</f>
        <v>0</v>
      </c>
      <c r="U12" s="214" t="str">
        <f>'Risk Kayıt ve Takip Formu'!U12</f>
        <v>Gelişmeye Açık</v>
      </c>
      <c r="V12" s="213">
        <f>'Risk Kayıt ve Takip Formu'!V12</f>
        <v>0.4</v>
      </c>
      <c r="W12" s="234" t="e">
        <f>'Risk Kayıt ve Takip Formu'!W12</f>
        <v>#DIV/0!</v>
      </c>
      <c r="X12" s="213" t="e">
        <f>'Risk Kayıt ve Takip Formu'!X12</f>
        <v>#DIV/0!</v>
      </c>
      <c r="Y12" s="215">
        <f>'ÖRG Takip Formu'!Q14</f>
        <v>0</v>
      </c>
      <c r="Z12" s="215">
        <f>'ÖRG Takip Formu'!R14</f>
        <v>0</v>
      </c>
      <c r="AA12" s="215">
        <f>'ÖRG Takip Formu'!S14</f>
        <v>0</v>
      </c>
      <c r="AB12" s="216">
        <f>'ÖRG Takip Formu'!T14</f>
        <v>0</v>
      </c>
      <c r="AC12" s="155"/>
      <c r="AD12" s="235" t="s">
        <v>128</v>
      </c>
      <c r="AE12" s="235" t="str">
        <f>IF(AD12="Riski İndirgemek",COUNTIF($AD$4:AD12,"Riski İndirgemek"),"")</f>
        <v/>
      </c>
      <c r="AF12" s="236"/>
      <c r="AG12" s="236"/>
      <c r="AH12" s="236"/>
      <c r="AI12" s="237"/>
      <c r="AJ12" s="238"/>
      <c r="AK12" s="239"/>
      <c r="AL12" s="239"/>
      <c r="AM12" s="202"/>
    </row>
    <row r="13" spans="2:43" s="91" customFormat="1" ht="87" customHeight="1" x14ac:dyDescent="0.25">
      <c r="B13" s="95"/>
      <c r="C13" s="204">
        <f>'Risk Kayıt ve Takip Formu'!C13</f>
        <v>0</v>
      </c>
      <c r="D13" s="204">
        <f>'Risk Kayıt ve Takip Formu'!D13</f>
        <v>0</v>
      </c>
      <c r="E13" s="204">
        <f>'Risk Kayıt ve Takip Formu'!E13</f>
        <v>0</v>
      </c>
      <c r="F13" s="204">
        <f>'Risk Kayıt ve Takip Formu'!F13</f>
        <v>0</v>
      </c>
      <c r="G13" s="155"/>
      <c r="H13" s="205">
        <f>'RD Bireysel'!D13</f>
        <v>0</v>
      </c>
      <c r="I13" s="205">
        <f>'RD Bireysel'!E13</f>
        <v>0</v>
      </c>
      <c r="J13" s="206">
        <f>'RD Bireysel'!G13</f>
        <v>0</v>
      </c>
      <c r="K13" s="292">
        <f>'Risk Kayıt ve Takip Formu'!K13</f>
        <v>0</v>
      </c>
      <c r="L13" s="208">
        <f>'RD Bireysel'!H13</f>
        <v>0</v>
      </c>
      <c r="M13" s="293">
        <f>'RD Bireysel'!F13</f>
        <v>0</v>
      </c>
      <c r="N13" s="294" t="str">
        <f>'Risk Kayıt ve Takip Formu'!N13</f>
        <v>15.12.2025</v>
      </c>
      <c r="O13" s="155"/>
      <c r="P13" s="295" t="e">
        <f>'Risk Kayıt ve Takip Formu'!P13</f>
        <v>#DIV/0!</v>
      </c>
      <c r="Q13" s="295" t="e">
        <f>'Risk Kayıt ve Takip Formu'!Q13</f>
        <v>#DIV/0!</v>
      </c>
      <c r="R13" s="296" t="e">
        <f>'Risk Kayıt ve Takip Formu'!R13</f>
        <v>#DIV/0!</v>
      </c>
      <c r="S13" s="297" t="e">
        <f>'Risk Kayıt ve Takip Formu'!S13</f>
        <v>#DIV/0!</v>
      </c>
      <c r="T13" s="298">
        <f>'Risk Kayıt ve Takip Formu'!T13</f>
        <v>0</v>
      </c>
      <c r="U13" s="299" t="str">
        <f>'Risk Kayıt ve Takip Formu'!U13</f>
        <v>Gelişmeye Açık</v>
      </c>
      <c r="V13" s="297">
        <f>'Risk Kayıt ve Takip Formu'!V13</f>
        <v>0.4</v>
      </c>
      <c r="W13" s="300" t="e">
        <f>'Risk Kayıt ve Takip Formu'!W13</f>
        <v>#DIV/0!</v>
      </c>
      <c r="X13" s="297" t="e">
        <f>'Risk Kayıt ve Takip Formu'!X13</f>
        <v>#DIV/0!</v>
      </c>
      <c r="Y13" s="301">
        <f>'ÖRG Takip Formu'!Q15</f>
        <v>0</v>
      </c>
      <c r="Z13" s="301">
        <f>'ÖRG Takip Formu'!R15</f>
        <v>0</v>
      </c>
      <c r="AA13" s="301">
        <f>'ÖRG Takip Formu'!S15</f>
        <v>0</v>
      </c>
      <c r="AB13" s="302">
        <f>'ÖRG Takip Formu'!T15</f>
        <v>0</v>
      </c>
      <c r="AC13" s="155"/>
      <c r="AD13" s="303" t="s">
        <v>128</v>
      </c>
      <c r="AE13" s="235" t="str">
        <f>IF(AD13="Riski İndirgemek",COUNTIF($AD$4:AD13,"Riski İndirgemek"),"")</f>
        <v/>
      </c>
      <c r="AF13" s="304"/>
      <c r="AG13" s="304"/>
      <c r="AH13" s="304"/>
      <c r="AI13" s="237"/>
      <c r="AJ13" s="305"/>
      <c r="AK13" s="306"/>
      <c r="AL13" s="306"/>
      <c r="AM13" s="202"/>
    </row>
    <row r="14" spans="2:43" s="91" customFormat="1" ht="87" customHeight="1" x14ac:dyDescent="0.25">
      <c r="B14" s="95"/>
      <c r="C14" s="204">
        <f>'Risk Kayıt ve Takip Formu'!C14</f>
        <v>0</v>
      </c>
      <c r="D14" s="204">
        <f>'Risk Kayıt ve Takip Formu'!D14</f>
        <v>0</v>
      </c>
      <c r="E14" s="204">
        <f>'Risk Kayıt ve Takip Formu'!E14</f>
        <v>0</v>
      </c>
      <c r="F14" s="204">
        <f>'Risk Kayıt ve Takip Formu'!F14</f>
        <v>0</v>
      </c>
      <c r="G14" s="155"/>
      <c r="H14" s="205">
        <f>'RD Bireysel'!D14</f>
        <v>0</v>
      </c>
      <c r="I14" s="290">
        <f>'RD Bireysel'!E14</f>
        <v>0</v>
      </c>
      <c r="J14" s="206">
        <f>'RD Bireysel'!G14</f>
        <v>0</v>
      </c>
      <c r="K14" s="207">
        <f>'Risk Kayıt ve Takip Formu'!K14</f>
        <v>0</v>
      </c>
      <c r="L14" s="208">
        <f>'RD Bireysel'!H14</f>
        <v>0</v>
      </c>
      <c r="M14" s="233">
        <f>'RD Bireysel'!F14</f>
        <v>0</v>
      </c>
      <c r="N14" s="209" t="str">
        <f>'Risk Kayıt ve Takip Formu'!N14</f>
        <v>15.12.2025</v>
      </c>
      <c r="O14" s="307"/>
      <c r="P14" s="211" t="e">
        <f>'Risk Kayıt ve Takip Formu'!P14</f>
        <v>#DIV/0!</v>
      </c>
      <c r="Q14" s="211" t="e">
        <f>'Risk Kayıt ve Takip Formu'!Q14</f>
        <v>#DIV/0!</v>
      </c>
      <c r="R14" s="212" t="e">
        <f>'Risk Kayıt ve Takip Formu'!R14</f>
        <v>#DIV/0!</v>
      </c>
      <c r="S14" s="213" t="e">
        <f>'Risk Kayıt ve Takip Formu'!S14</f>
        <v>#DIV/0!</v>
      </c>
      <c r="T14" s="270">
        <f>'Risk Kayıt ve Takip Formu'!T14</f>
        <v>0</v>
      </c>
      <c r="U14" s="214" t="str">
        <f>'Risk Kayıt ve Takip Formu'!U14</f>
        <v>Gelişmeye Açık</v>
      </c>
      <c r="V14" s="213">
        <f>'Risk Kayıt ve Takip Formu'!V14</f>
        <v>0.4</v>
      </c>
      <c r="W14" s="234" t="e">
        <f>'Risk Kayıt ve Takip Formu'!W14</f>
        <v>#DIV/0!</v>
      </c>
      <c r="X14" s="213" t="e">
        <f>'Risk Kayıt ve Takip Formu'!X14</f>
        <v>#DIV/0!</v>
      </c>
      <c r="Y14" s="215">
        <f>'ÖRG Takip Formu'!Q16</f>
        <v>0</v>
      </c>
      <c r="Z14" s="215">
        <f>'ÖRG Takip Formu'!R16</f>
        <v>0</v>
      </c>
      <c r="AA14" s="215">
        <f>'ÖRG Takip Formu'!S16</f>
        <v>0</v>
      </c>
      <c r="AB14" s="216">
        <f>'ÖRG Takip Formu'!T16</f>
        <v>0</v>
      </c>
      <c r="AC14" s="307"/>
      <c r="AD14" s="235" t="s">
        <v>128</v>
      </c>
      <c r="AE14" s="235" t="str">
        <f>IF(AD14="Riski İndirgemek",COUNTIF($AD$4:AD14,"Riski İndirgemek"),"")</f>
        <v/>
      </c>
      <c r="AF14" s="236"/>
      <c r="AG14" s="236"/>
      <c r="AH14" s="236"/>
      <c r="AI14" s="308"/>
      <c r="AJ14" s="238"/>
      <c r="AK14" s="239"/>
      <c r="AL14" s="239"/>
      <c r="AM14" s="202"/>
    </row>
    <row r="15" spans="2:43" s="91" customFormat="1" ht="87" customHeight="1" x14ac:dyDescent="0.25">
      <c r="B15" s="95"/>
      <c r="C15" s="325">
        <f>'Risk Kayıt ve Takip Formu'!C15</f>
        <v>0</v>
      </c>
      <c r="D15" s="325">
        <f>'Risk Kayıt ve Takip Formu'!D15</f>
        <v>0</v>
      </c>
      <c r="E15" s="325">
        <f>'Risk Kayıt ve Takip Formu'!E15</f>
        <v>0</v>
      </c>
      <c r="F15" s="325">
        <f>'Risk Kayıt ve Takip Formu'!F15</f>
        <v>0</v>
      </c>
      <c r="G15" s="155"/>
      <c r="H15" s="326">
        <f>'RD Bireysel'!D15</f>
        <v>0</v>
      </c>
      <c r="I15" s="327">
        <f>'RD Bireysel'!E15</f>
        <v>0</v>
      </c>
      <c r="J15" s="206">
        <f>'RD Bireysel'!G15</f>
        <v>0</v>
      </c>
      <c r="K15" s="292">
        <f>'Risk Kayıt ve Takip Formu'!K15</f>
        <v>0</v>
      </c>
      <c r="L15" s="208">
        <f>'RD Bireysel'!H15</f>
        <v>0</v>
      </c>
      <c r="M15" s="293">
        <f>'RD Bireysel'!F15</f>
        <v>0</v>
      </c>
      <c r="N15" s="294" t="str">
        <f>'Risk Kayıt ve Takip Formu'!N15</f>
        <v>15.12.2025</v>
      </c>
      <c r="O15" s="328"/>
      <c r="P15" s="295" t="e">
        <f>'Risk Kayıt ve Takip Formu'!P15</f>
        <v>#DIV/0!</v>
      </c>
      <c r="Q15" s="295" t="e">
        <f>'Risk Kayıt ve Takip Formu'!Q15</f>
        <v>#DIV/0!</v>
      </c>
      <c r="R15" s="296" t="e">
        <f>'Risk Kayıt ve Takip Formu'!R15</f>
        <v>#DIV/0!</v>
      </c>
      <c r="S15" s="297" t="e">
        <f>'Risk Kayıt ve Takip Formu'!S15</f>
        <v>#DIV/0!</v>
      </c>
      <c r="T15" s="298">
        <f>'Risk Kayıt ve Takip Formu'!T15</f>
        <v>0</v>
      </c>
      <c r="U15" s="299" t="str">
        <f>'Risk Kayıt ve Takip Formu'!U15</f>
        <v>Gelişmeye Açık</v>
      </c>
      <c r="V15" s="297">
        <f>'Risk Kayıt ve Takip Formu'!V15</f>
        <v>0.4</v>
      </c>
      <c r="W15" s="300" t="e">
        <f>'Risk Kayıt ve Takip Formu'!W15</f>
        <v>#DIV/0!</v>
      </c>
      <c r="X15" s="297" t="e">
        <f>'Risk Kayıt ve Takip Formu'!X15</f>
        <v>#DIV/0!</v>
      </c>
      <c r="Y15" s="301">
        <f>'ÖRG Takip Formu'!Q17</f>
        <v>0</v>
      </c>
      <c r="Z15" s="301">
        <f>'ÖRG Takip Formu'!R17</f>
        <v>0</v>
      </c>
      <c r="AA15" s="301">
        <f>'ÖRG Takip Formu'!S17</f>
        <v>0</v>
      </c>
      <c r="AB15" s="302">
        <f>'ÖRG Takip Formu'!T17</f>
        <v>0</v>
      </c>
      <c r="AC15" s="328"/>
      <c r="AD15" s="303" t="s">
        <v>8</v>
      </c>
      <c r="AE15" s="235" t="str">
        <f>IF(AD15="Riski İndirgemek",COUNTIF($AD$4:AD15,"Riski İndirgemek"),"")</f>
        <v/>
      </c>
      <c r="AF15" s="329"/>
      <c r="AG15" s="329"/>
      <c r="AH15" s="304"/>
      <c r="AI15" s="330"/>
      <c r="AJ15" s="305"/>
      <c r="AK15" s="306"/>
      <c r="AL15" s="306"/>
      <c r="AM15" s="202"/>
    </row>
    <row r="16" spans="2:43" s="91" customFormat="1" ht="87" customHeight="1" x14ac:dyDescent="0.25">
      <c r="B16" s="95"/>
      <c r="C16" s="204">
        <f>'Risk Kayıt ve Takip Formu'!C16</f>
        <v>0</v>
      </c>
      <c r="D16" s="204">
        <f>'Risk Kayıt ve Takip Formu'!D16</f>
        <v>0</v>
      </c>
      <c r="E16" s="204">
        <f>'Risk Kayıt ve Takip Formu'!E16</f>
        <v>0</v>
      </c>
      <c r="F16" s="204">
        <f>'Risk Kayıt ve Takip Formu'!F16</f>
        <v>0</v>
      </c>
      <c r="G16" s="307"/>
      <c r="H16" s="205">
        <f>'RD Bireysel'!D16</f>
        <v>0</v>
      </c>
      <c r="I16" s="205">
        <f>'RD Bireysel'!E16</f>
        <v>0</v>
      </c>
      <c r="J16" s="206">
        <f>'RD Bireysel'!G16</f>
        <v>0</v>
      </c>
      <c r="K16" s="309">
        <f>'Risk Kayıt ve Takip Formu'!K16</f>
        <v>0</v>
      </c>
      <c r="L16" s="208">
        <f>'RD Bireysel'!H16</f>
        <v>0</v>
      </c>
      <c r="M16" s="208">
        <f>'RD Bireysel'!F16</f>
        <v>0</v>
      </c>
      <c r="N16" s="209" t="str">
        <f>'Risk Kayıt ve Takip Formu'!N16</f>
        <v>15.12.2025</v>
      </c>
      <c r="O16" s="307"/>
      <c r="P16" s="211" t="e">
        <f>'Risk Kayıt ve Takip Formu'!P16</f>
        <v>#DIV/0!</v>
      </c>
      <c r="Q16" s="211" t="e">
        <f>'Risk Kayıt ve Takip Formu'!Q16</f>
        <v>#DIV/0!</v>
      </c>
      <c r="R16" s="212" t="e">
        <f>'Risk Kayıt ve Takip Formu'!R16</f>
        <v>#DIV/0!</v>
      </c>
      <c r="S16" s="213" t="e">
        <f>'Risk Kayıt ve Takip Formu'!S16</f>
        <v>#DIV/0!</v>
      </c>
      <c r="T16" s="270">
        <f>'Risk Kayıt ve Takip Formu'!T16</f>
        <v>0</v>
      </c>
      <c r="U16" s="214" t="str">
        <f>'Risk Kayıt ve Takip Formu'!U16</f>
        <v>Gelişmeye Açık</v>
      </c>
      <c r="V16" s="213">
        <f>'Risk Kayıt ve Takip Formu'!V16</f>
        <v>0.4</v>
      </c>
      <c r="W16" s="310" t="e">
        <f>'Risk Kayıt ve Takip Formu'!W16</f>
        <v>#DIV/0!</v>
      </c>
      <c r="X16" s="213" t="e">
        <f>'Risk Kayıt ve Takip Formu'!X16</f>
        <v>#DIV/0!</v>
      </c>
      <c r="Y16" s="215">
        <f>'ÖRG Takip Formu'!Q18</f>
        <v>0</v>
      </c>
      <c r="Z16" s="215">
        <f>'ÖRG Takip Formu'!R18</f>
        <v>0</v>
      </c>
      <c r="AA16" s="215">
        <f>'ÖRG Takip Formu'!S18</f>
        <v>0</v>
      </c>
      <c r="AB16" s="216">
        <f>'ÖRG Takip Formu'!T18</f>
        <v>0</v>
      </c>
      <c r="AC16" s="307"/>
      <c r="AD16" s="311" t="s">
        <v>128</v>
      </c>
      <c r="AE16" s="235" t="str">
        <f>IF(AD16="Riski İndirgemek",COUNTIF($AD$4:AD16,"Riski İndirgemek"),"")</f>
        <v/>
      </c>
      <c r="AF16" s="219"/>
      <c r="AG16" s="219"/>
      <c r="AH16" s="219"/>
      <c r="AI16" s="307"/>
      <c r="AJ16" s="312"/>
      <c r="AK16" s="313"/>
      <c r="AL16" s="313"/>
      <c r="AM16" s="202"/>
    </row>
    <row r="17" spans="2:39" s="91" customFormat="1" ht="87" customHeight="1" x14ac:dyDescent="0.25">
      <c r="B17" s="95"/>
      <c r="C17" s="204">
        <f>'Risk Kayıt ve Takip Formu'!C17</f>
        <v>0</v>
      </c>
      <c r="D17" s="204">
        <f>'Risk Kayıt ve Takip Formu'!D17</f>
        <v>0</v>
      </c>
      <c r="E17" s="204">
        <f>'Risk Kayıt ve Takip Formu'!E17</f>
        <v>0</v>
      </c>
      <c r="F17" s="204">
        <f>'Risk Kayıt ve Takip Formu'!F17</f>
        <v>0</v>
      </c>
      <c r="G17" s="307"/>
      <c r="H17" s="205">
        <f>'RD Bireysel'!D17</f>
        <v>0</v>
      </c>
      <c r="I17" s="205">
        <f>'RD Bireysel'!E17</f>
        <v>0</v>
      </c>
      <c r="J17" s="206">
        <f>'RD Bireysel'!G17</f>
        <v>0</v>
      </c>
      <c r="K17" s="309">
        <f>'Risk Kayıt ve Takip Formu'!K17</f>
        <v>0</v>
      </c>
      <c r="L17" s="208">
        <f>'RD Bireysel'!H17</f>
        <v>0</v>
      </c>
      <c r="M17" s="208">
        <f>'RD Bireysel'!F17</f>
        <v>0</v>
      </c>
      <c r="N17" s="209" t="str">
        <f>'Risk Kayıt ve Takip Formu'!N17</f>
        <v>15.12.2025</v>
      </c>
      <c r="O17" s="307"/>
      <c r="P17" s="211" t="e">
        <f>'Risk Kayıt ve Takip Formu'!P17</f>
        <v>#DIV/0!</v>
      </c>
      <c r="Q17" s="211" t="e">
        <f>'Risk Kayıt ve Takip Formu'!Q17</f>
        <v>#DIV/0!</v>
      </c>
      <c r="R17" s="212" t="e">
        <f>'Risk Kayıt ve Takip Formu'!R17</f>
        <v>#DIV/0!</v>
      </c>
      <c r="S17" s="213" t="e">
        <f>'Risk Kayıt ve Takip Formu'!S17</f>
        <v>#DIV/0!</v>
      </c>
      <c r="T17" s="270">
        <f>'Risk Kayıt ve Takip Formu'!T17</f>
        <v>0</v>
      </c>
      <c r="U17" s="214" t="str">
        <f>'Risk Kayıt ve Takip Formu'!U17</f>
        <v>Zayıf</v>
      </c>
      <c r="V17" s="213">
        <f>'Risk Kayıt ve Takip Formu'!V17</f>
        <v>0.8</v>
      </c>
      <c r="W17" s="310" t="e">
        <f>'Risk Kayıt ve Takip Formu'!W17</f>
        <v>#DIV/0!</v>
      </c>
      <c r="X17" s="213" t="e">
        <f>'Risk Kayıt ve Takip Formu'!X17</f>
        <v>#DIV/0!</v>
      </c>
      <c r="Y17" s="215">
        <f>'ÖRG Takip Formu'!Q19</f>
        <v>0</v>
      </c>
      <c r="Z17" s="215">
        <f>'ÖRG Takip Formu'!R19</f>
        <v>0</v>
      </c>
      <c r="AA17" s="215">
        <f>'ÖRG Takip Formu'!S19</f>
        <v>0</v>
      </c>
      <c r="AB17" s="216">
        <f>'ÖRG Takip Formu'!T19</f>
        <v>0</v>
      </c>
      <c r="AC17" s="307"/>
      <c r="AD17" s="311" t="s">
        <v>8</v>
      </c>
      <c r="AE17" s="235" t="str">
        <f>IF(AD17="Riski İndirgemek",COUNTIF($AD$4:AD17,"Riski İndirgemek"),"")</f>
        <v/>
      </c>
      <c r="AF17" s="204"/>
      <c r="AG17" s="204"/>
      <c r="AH17" s="219"/>
      <c r="AI17" s="307"/>
      <c r="AJ17" s="312"/>
      <c r="AK17" s="313"/>
      <c r="AL17" s="313"/>
      <c r="AM17" s="202"/>
    </row>
    <row r="18" spans="2:39" s="91" customFormat="1" ht="87" customHeight="1" x14ac:dyDescent="0.25">
      <c r="B18" s="95"/>
      <c r="C18" s="204">
        <f>'Risk Kayıt ve Takip Formu'!C18</f>
        <v>0</v>
      </c>
      <c r="D18" s="204">
        <f>'Risk Kayıt ve Takip Formu'!D18</f>
        <v>0</v>
      </c>
      <c r="E18" s="204">
        <f>'Risk Kayıt ve Takip Formu'!E18</f>
        <v>0</v>
      </c>
      <c r="F18" s="204">
        <f>'Risk Kayıt ve Takip Formu'!F18</f>
        <v>0</v>
      </c>
      <c r="G18" s="307"/>
      <c r="H18" s="205">
        <f>'RD Bireysel'!D18</f>
        <v>0</v>
      </c>
      <c r="I18" s="205">
        <f>'RD Bireysel'!E18</f>
        <v>0</v>
      </c>
      <c r="J18" s="206">
        <f>'RD Bireysel'!G18</f>
        <v>0</v>
      </c>
      <c r="K18" s="309">
        <f>'Risk Kayıt ve Takip Formu'!K18</f>
        <v>0</v>
      </c>
      <c r="L18" s="208">
        <f>'RD Bireysel'!H18</f>
        <v>0</v>
      </c>
      <c r="M18" s="208">
        <f>'RD Bireysel'!F18</f>
        <v>0</v>
      </c>
      <c r="N18" s="209" t="str">
        <f>'Risk Kayıt ve Takip Formu'!N18</f>
        <v>15.12.2025</v>
      </c>
      <c r="O18" s="307"/>
      <c r="P18" s="211" t="e">
        <f>'Risk Kayıt ve Takip Formu'!P18</f>
        <v>#DIV/0!</v>
      </c>
      <c r="Q18" s="211" t="e">
        <f>'Risk Kayıt ve Takip Formu'!Q18</f>
        <v>#DIV/0!</v>
      </c>
      <c r="R18" s="212" t="e">
        <f>'Risk Kayıt ve Takip Formu'!R18</f>
        <v>#DIV/0!</v>
      </c>
      <c r="S18" s="213" t="e">
        <f>'Risk Kayıt ve Takip Formu'!S18</f>
        <v>#DIV/0!</v>
      </c>
      <c r="T18" s="270">
        <f>'Risk Kayıt ve Takip Formu'!T18</f>
        <v>0</v>
      </c>
      <c r="U18" s="214" t="str">
        <f>'Risk Kayıt ve Takip Formu'!U18</f>
        <v>Gelişmeye Açık</v>
      </c>
      <c r="V18" s="213">
        <f>'Risk Kayıt ve Takip Formu'!V18</f>
        <v>0.4</v>
      </c>
      <c r="W18" s="310" t="e">
        <f>'Risk Kayıt ve Takip Formu'!W18</f>
        <v>#DIV/0!</v>
      </c>
      <c r="X18" s="213" t="e">
        <f>'Risk Kayıt ve Takip Formu'!X18</f>
        <v>#DIV/0!</v>
      </c>
      <c r="Y18" s="215">
        <f>'ÖRG Takip Formu'!Q20</f>
        <v>0</v>
      </c>
      <c r="Z18" s="215">
        <f>'ÖRG Takip Formu'!R20</f>
        <v>0</v>
      </c>
      <c r="AA18" s="215">
        <f>'ÖRG Takip Formu'!S20</f>
        <v>0</v>
      </c>
      <c r="AB18" s="216">
        <f>'ÖRG Takip Formu'!T20</f>
        <v>0</v>
      </c>
      <c r="AC18" s="307"/>
      <c r="AD18" s="311" t="s">
        <v>8</v>
      </c>
      <c r="AE18" s="235" t="str">
        <f>IF(AD18="Riski İndirgemek",COUNTIF($AD$4:AD18,"Riski İndirgemek"),"")</f>
        <v/>
      </c>
      <c r="AF18" s="204"/>
      <c r="AG18" s="204"/>
      <c r="AH18" s="219"/>
      <c r="AI18" s="307"/>
      <c r="AJ18" s="312"/>
      <c r="AK18" s="313"/>
      <c r="AL18" s="313"/>
      <c r="AM18" s="202"/>
    </row>
    <row r="19" spans="2:39" s="91" customFormat="1" ht="54.6" hidden="1" customHeight="1" thickBot="1" x14ac:dyDescent="0.3">
      <c r="B19" s="90"/>
      <c r="C19" s="331">
        <f>'Risk Kayıt ve Takip Formu'!C19</f>
        <v>0</v>
      </c>
      <c r="D19" s="331">
        <f>'Risk Kayıt ve Takip Formu'!D19</f>
        <v>0</v>
      </c>
      <c r="E19" s="92">
        <f>'Risk Kayıt ve Takip Formu'!E19</f>
        <v>0</v>
      </c>
      <c r="F19" s="331">
        <f>'Risk Kayıt ve Takip Formu'!F19</f>
        <v>0</v>
      </c>
      <c r="G19" s="90"/>
      <c r="H19" s="145">
        <f>'RD Bireysel'!D19</f>
        <v>0</v>
      </c>
      <c r="I19" s="127">
        <f>'RD Bireysel'!E19</f>
        <v>0</v>
      </c>
      <c r="J19" s="206">
        <f>'RD Bireysel'!G19</f>
        <v>0</v>
      </c>
      <c r="K19" s="151">
        <f>'Risk Kayıt ve Takip Formu'!K19</f>
        <v>0</v>
      </c>
      <c r="L19" s="208">
        <f>'RD Bireysel'!H19</f>
        <v>0</v>
      </c>
      <c r="M19" s="146">
        <f>'RD Bireysel'!F19</f>
        <v>0</v>
      </c>
      <c r="N19" s="147">
        <f>'Risk Kayıt ve Takip Formu'!N19</f>
        <v>0</v>
      </c>
      <c r="O19" s="155"/>
      <c r="P19" s="96" t="e">
        <f>'Risk Kayıt ve Takip Formu'!P19</f>
        <v>#DIV/0!</v>
      </c>
      <c r="Q19" s="96" t="e">
        <f>'Risk Kayıt ve Takip Formu'!Q19</f>
        <v>#DIV/0!</v>
      </c>
      <c r="R19" s="97" t="e">
        <f>'Risk Kayıt ve Takip Formu'!R19</f>
        <v>#DIV/0!</v>
      </c>
      <c r="S19" s="98" t="e">
        <f>'Risk Kayıt ve Takip Formu'!S19</f>
        <v>#DIV/0!</v>
      </c>
      <c r="T19" s="161">
        <f>'Risk Kayıt ve Takip Formu'!T19</f>
        <v>0</v>
      </c>
      <c r="U19" s="99" t="str">
        <f>'Risk Kayıt ve Takip Formu'!U19</f>
        <v>Seçiniz</v>
      </c>
      <c r="V19" s="98" t="b">
        <f>'Risk Kayıt ve Takip Formu'!V19</f>
        <v>0</v>
      </c>
      <c r="W19" s="162" t="e">
        <f>'Risk Kayıt ve Takip Formu'!W19</f>
        <v>#DIV/0!</v>
      </c>
      <c r="X19" s="98" t="e">
        <f>'Risk Kayıt ve Takip Formu'!X19</f>
        <v>#DIV/0!</v>
      </c>
      <c r="Y19" s="157">
        <f>'ÖRG Takip Formu'!Q21</f>
        <v>0</v>
      </c>
      <c r="Z19" s="157">
        <f>'ÖRG Takip Formu'!R21</f>
        <v>0</v>
      </c>
      <c r="AA19" s="157">
        <f>'ÖRG Takip Formu'!S21</f>
        <v>0</v>
      </c>
      <c r="AB19" s="158">
        <f>'ÖRG Takip Formu'!T21</f>
        <v>0</v>
      </c>
      <c r="AC19" s="90"/>
      <c r="AD19" s="102"/>
      <c r="AE19" s="235" t="str">
        <f>IF(AD19="Riski İndirgemek",COUNTIF($AD$4:AD19,"Riski İndirgemek"),"")</f>
        <v/>
      </c>
      <c r="AH19" s="103"/>
      <c r="AI19" s="90"/>
      <c r="AJ19" s="104"/>
      <c r="AK19" s="105"/>
      <c r="AL19" s="105"/>
      <c r="AM19" s="90"/>
    </row>
    <row r="20" spans="2:39" s="91" customFormat="1" ht="54.6" hidden="1" customHeight="1" thickBot="1" x14ac:dyDescent="0.3">
      <c r="B20" s="90"/>
      <c r="C20" s="204">
        <f>'Risk Kayıt ve Takip Formu'!C20</f>
        <v>0</v>
      </c>
      <c r="D20" s="204">
        <f>'Risk Kayıt ve Takip Formu'!D20</f>
        <v>0</v>
      </c>
      <c r="E20" s="92">
        <f>'Risk Kayıt ve Takip Formu'!E20</f>
        <v>0</v>
      </c>
      <c r="F20" s="204">
        <f>'Risk Kayıt ve Takip Formu'!F20</f>
        <v>0</v>
      </c>
      <c r="G20" s="90"/>
      <c r="H20" s="143">
        <f>'RD Bireysel'!D20</f>
        <v>0</v>
      </c>
      <c r="I20" s="144">
        <f>'RD Bireysel'!E20</f>
        <v>0</v>
      </c>
      <c r="J20" s="206">
        <f>'RD Bireysel'!G20</f>
        <v>0</v>
      </c>
      <c r="K20" s="149">
        <f>'Risk Kayıt ve Takip Formu'!K20</f>
        <v>0</v>
      </c>
      <c r="L20" s="208">
        <f>'RD Bireysel'!H20</f>
        <v>0</v>
      </c>
      <c r="M20" s="146">
        <f>'RD Bireysel'!F20</f>
        <v>0</v>
      </c>
      <c r="N20" s="147">
        <f>'Risk Kayıt ve Takip Formu'!N20</f>
        <v>0</v>
      </c>
      <c r="O20" s="155"/>
      <c r="P20" s="96" t="e">
        <f>'Risk Kayıt ve Takip Formu'!P20</f>
        <v>#DIV/0!</v>
      </c>
      <c r="Q20" s="96" t="e">
        <f>'Risk Kayıt ve Takip Formu'!Q20</f>
        <v>#DIV/0!</v>
      </c>
      <c r="R20" s="97" t="e">
        <f>'Risk Kayıt ve Takip Formu'!R20</f>
        <v>#DIV/0!</v>
      </c>
      <c r="S20" s="98" t="e">
        <f>'Risk Kayıt ve Takip Formu'!S20</f>
        <v>#DIV/0!</v>
      </c>
      <c r="T20" s="161">
        <f>'Risk Kayıt ve Takip Formu'!T20</f>
        <v>0</v>
      </c>
      <c r="U20" s="99" t="str">
        <f>'Risk Kayıt ve Takip Formu'!U20</f>
        <v>Seçiniz</v>
      </c>
      <c r="V20" s="98" t="b">
        <f>'Risk Kayıt ve Takip Formu'!V20</f>
        <v>0</v>
      </c>
      <c r="W20" s="162" t="e">
        <f>'Risk Kayıt ve Takip Formu'!W20</f>
        <v>#DIV/0!</v>
      </c>
      <c r="X20" s="98" t="e">
        <f>'Risk Kayıt ve Takip Formu'!X20</f>
        <v>#DIV/0!</v>
      </c>
      <c r="Y20" s="157">
        <f>'ÖRG Takip Formu'!Q22</f>
        <v>0</v>
      </c>
      <c r="Z20" s="157">
        <f>'ÖRG Takip Formu'!R22</f>
        <v>0</v>
      </c>
      <c r="AA20" s="157">
        <f>'ÖRG Takip Formu'!S22</f>
        <v>0</v>
      </c>
      <c r="AB20" s="158">
        <f>'ÖRG Takip Formu'!T22</f>
        <v>0</v>
      </c>
      <c r="AC20" s="90"/>
      <c r="AD20" s="102"/>
      <c r="AE20" s="235" t="str">
        <f>IF(AD20="Riski İndirgemek",COUNTIF($AD$4:AD20,"Riski İndirgemek"),"")</f>
        <v/>
      </c>
      <c r="AH20" s="103"/>
      <c r="AI20" s="90"/>
      <c r="AJ20" s="104"/>
      <c r="AK20" s="105"/>
      <c r="AL20" s="105"/>
      <c r="AM20" s="90"/>
    </row>
    <row r="21" spans="2:39" s="91" customFormat="1" ht="54.6" hidden="1" customHeight="1" thickBot="1" x14ac:dyDescent="0.3">
      <c r="B21" s="90"/>
      <c r="C21" s="204">
        <f>'Risk Kayıt ve Takip Formu'!C21</f>
        <v>0</v>
      </c>
      <c r="D21" s="204">
        <f>'Risk Kayıt ve Takip Formu'!D21</f>
        <v>0</v>
      </c>
      <c r="E21" s="92">
        <f>'Risk Kayıt ve Takip Formu'!E21</f>
        <v>0</v>
      </c>
      <c r="F21" s="204">
        <f>'Risk Kayıt ve Takip Formu'!F21</f>
        <v>0</v>
      </c>
      <c r="G21" s="90"/>
      <c r="H21" s="143">
        <f>'RD Bireysel'!D21</f>
        <v>0</v>
      </c>
      <c r="I21" s="144">
        <f>'RD Bireysel'!E21</f>
        <v>0</v>
      </c>
      <c r="J21" s="206">
        <f>'RD Bireysel'!G21</f>
        <v>0</v>
      </c>
      <c r="K21" s="149">
        <f>'Risk Kayıt ve Takip Formu'!K21</f>
        <v>0</v>
      </c>
      <c r="L21" s="208">
        <f>'RD Bireysel'!H21</f>
        <v>0</v>
      </c>
      <c r="M21" s="146">
        <f>'RD Bireysel'!F21</f>
        <v>0</v>
      </c>
      <c r="N21" s="147">
        <f>'Risk Kayıt ve Takip Formu'!N21</f>
        <v>0</v>
      </c>
      <c r="O21" s="155"/>
      <c r="P21" s="96" t="e">
        <f>'Risk Kayıt ve Takip Formu'!P21</f>
        <v>#DIV/0!</v>
      </c>
      <c r="Q21" s="96" t="e">
        <f>'Risk Kayıt ve Takip Formu'!Q21</f>
        <v>#DIV/0!</v>
      </c>
      <c r="R21" s="97" t="e">
        <f>'Risk Kayıt ve Takip Formu'!R21</f>
        <v>#DIV/0!</v>
      </c>
      <c r="S21" s="98" t="e">
        <f>'Risk Kayıt ve Takip Formu'!S21</f>
        <v>#DIV/0!</v>
      </c>
      <c r="T21" s="161">
        <f>'Risk Kayıt ve Takip Formu'!T21</f>
        <v>0</v>
      </c>
      <c r="U21" s="99" t="str">
        <f>'Risk Kayıt ve Takip Formu'!U21</f>
        <v>Seçiniz</v>
      </c>
      <c r="V21" s="98" t="b">
        <f>'Risk Kayıt ve Takip Formu'!V21</f>
        <v>0</v>
      </c>
      <c r="W21" s="162" t="e">
        <f>'Risk Kayıt ve Takip Formu'!W21</f>
        <v>#DIV/0!</v>
      </c>
      <c r="X21" s="98" t="e">
        <f>'Risk Kayıt ve Takip Formu'!X21</f>
        <v>#DIV/0!</v>
      </c>
      <c r="Y21" s="157">
        <f>'ÖRG Takip Formu'!Q23</f>
        <v>0</v>
      </c>
      <c r="Z21" s="157">
        <f>'ÖRG Takip Formu'!R23</f>
        <v>0</v>
      </c>
      <c r="AA21" s="157">
        <f>'ÖRG Takip Formu'!S23</f>
        <v>0</v>
      </c>
      <c r="AB21" s="158">
        <f>'ÖRG Takip Formu'!T23</f>
        <v>0</v>
      </c>
      <c r="AC21" s="90"/>
      <c r="AD21" s="102"/>
      <c r="AE21" s="235" t="str">
        <f>IF(AD21="Riski İndirgemek",COUNTIF($AD$4:AD21,"Riski İndirgemek"),"")</f>
        <v/>
      </c>
      <c r="AH21" s="103"/>
      <c r="AI21" s="90"/>
      <c r="AJ21" s="104"/>
      <c r="AK21" s="105"/>
      <c r="AL21" s="105"/>
      <c r="AM21" s="90"/>
    </row>
    <row r="22" spans="2:39" s="91" customFormat="1" ht="54.6" hidden="1" customHeight="1" thickBot="1" x14ac:dyDescent="0.3">
      <c r="B22" s="90"/>
      <c r="C22" s="204">
        <f>'Risk Kayıt ve Takip Formu'!C22</f>
        <v>0</v>
      </c>
      <c r="D22" s="204">
        <f>'Risk Kayıt ve Takip Formu'!D22</f>
        <v>0</v>
      </c>
      <c r="E22" s="92">
        <f>'Risk Kayıt ve Takip Formu'!E22</f>
        <v>0</v>
      </c>
      <c r="F22" s="204">
        <f>'Risk Kayıt ve Takip Formu'!F22</f>
        <v>0</v>
      </c>
      <c r="G22" s="90"/>
      <c r="H22" s="143">
        <f>'RD Bireysel'!D22</f>
        <v>0</v>
      </c>
      <c r="I22" s="144">
        <f>'RD Bireysel'!E22</f>
        <v>0</v>
      </c>
      <c r="J22" s="206">
        <f>'RD Bireysel'!G22</f>
        <v>0</v>
      </c>
      <c r="K22" s="149">
        <f>'Risk Kayıt ve Takip Formu'!K22</f>
        <v>0</v>
      </c>
      <c r="L22" s="208">
        <f>'RD Bireysel'!H22</f>
        <v>0</v>
      </c>
      <c r="M22" s="146">
        <f>'RD Bireysel'!F22</f>
        <v>0</v>
      </c>
      <c r="N22" s="147">
        <f>'Risk Kayıt ve Takip Formu'!N22</f>
        <v>0</v>
      </c>
      <c r="O22" s="155"/>
      <c r="P22" s="96" t="e">
        <f>'Risk Kayıt ve Takip Formu'!P22</f>
        <v>#DIV/0!</v>
      </c>
      <c r="Q22" s="96" t="e">
        <f>'Risk Kayıt ve Takip Formu'!Q22</f>
        <v>#DIV/0!</v>
      </c>
      <c r="R22" s="97" t="e">
        <f>'Risk Kayıt ve Takip Formu'!R22</f>
        <v>#DIV/0!</v>
      </c>
      <c r="S22" s="98" t="e">
        <f>'Risk Kayıt ve Takip Formu'!S22</f>
        <v>#DIV/0!</v>
      </c>
      <c r="T22" s="161">
        <f>'Risk Kayıt ve Takip Formu'!T22</f>
        <v>0</v>
      </c>
      <c r="U22" s="99" t="str">
        <f>'Risk Kayıt ve Takip Formu'!U22</f>
        <v>Seçiniz</v>
      </c>
      <c r="V22" s="98" t="b">
        <f>'Risk Kayıt ve Takip Formu'!V22</f>
        <v>0</v>
      </c>
      <c r="W22" s="162" t="e">
        <f>'Risk Kayıt ve Takip Formu'!W22</f>
        <v>#DIV/0!</v>
      </c>
      <c r="X22" s="98" t="e">
        <f>'Risk Kayıt ve Takip Formu'!X22</f>
        <v>#DIV/0!</v>
      </c>
      <c r="Y22" s="157">
        <f>'ÖRG Takip Formu'!Q24</f>
        <v>0</v>
      </c>
      <c r="Z22" s="157">
        <f>'ÖRG Takip Formu'!R24</f>
        <v>0</v>
      </c>
      <c r="AA22" s="157">
        <f>'ÖRG Takip Formu'!S24</f>
        <v>0</v>
      </c>
      <c r="AB22" s="158">
        <f>'ÖRG Takip Formu'!T24</f>
        <v>0</v>
      </c>
      <c r="AC22" s="90"/>
      <c r="AD22" s="102"/>
      <c r="AE22" s="235" t="str">
        <f>IF(AD22="Riski İndirgemek",COUNTIF($AD$4:AD22,"Riski İndirgemek"),"")</f>
        <v/>
      </c>
      <c r="AH22" s="103"/>
      <c r="AI22" s="90"/>
      <c r="AJ22" s="104"/>
      <c r="AK22" s="105"/>
      <c r="AL22" s="105"/>
      <c r="AM22" s="90"/>
    </row>
    <row r="23" spans="2:39" s="91" customFormat="1" ht="54.6" hidden="1" customHeight="1" thickBot="1" x14ac:dyDescent="0.3">
      <c r="B23" s="90"/>
      <c r="C23" s="204">
        <f>'Risk Kayıt ve Takip Formu'!C23</f>
        <v>0</v>
      </c>
      <c r="D23" s="204">
        <f>'Risk Kayıt ve Takip Formu'!D23</f>
        <v>0</v>
      </c>
      <c r="E23" s="92">
        <f>'Risk Kayıt ve Takip Formu'!E23</f>
        <v>0</v>
      </c>
      <c r="F23" s="204">
        <f>'Risk Kayıt ve Takip Formu'!F23</f>
        <v>0</v>
      </c>
      <c r="G23" s="90"/>
      <c r="H23" s="143">
        <f>'RD Bireysel'!D23</f>
        <v>0</v>
      </c>
      <c r="I23" s="144">
        <f>'RD Bireysel'!E23</f>
        <v>0</v>
      </c>
      <c r="J23" s="206">
        <f>'RD Bireysel'!G23</f>
        <v>0</v>
      </c>
      <c r="K23" s="149">
        <f>'Risk Kayıt ve Takip Formu'!K23</f>
        <v>0</v>
      </c>
      <c r="L23" s="208">
        <f>'RD Bireysel'!H23</f>
        <v>0</v>
      </c>
      <c r="M23" s="146">
        <f>'RD Bireysel'!F23</f>
        <v>0</v>
      </c>
      <c r="N23" s="147">
        <f>'Risk Kayıt ve Takip Formu'!N23</f>
        <v>0</v>
      </c>
      <c r="O23" s="155"/>
      <c r="P23" s="96" t="e">
        <f>'Risk Kayıt ve Takip Formu'!P23</f>
        <v>#DIV/0!</v>
      </c>
      <c r="Q23" s="96" t="e">
        <f>'Risk Kayıt ve Takip Formu'!Q23</f>
        <v>#DIV/0!</v>
      </c>
      <c r="R23" s="97" t="e">
        <f>'Risk Kayıt ve Takip Formu'!R23</f>
        <v>#DIV/0!</v>
      </c>
      <c r="S23" s="98" t="e">
        <f>'Risk Kayıt ve Takip Formu'!S23</f>
        <v>#DIV/0!</v>
      </c>
      <c r="T23" s="161">
        <f>'Risk Kayıt ve Takip Formu'!T23</f>
        <v>0</v>
      </c>
      <c r="U23" s="99" t="str">
        <f>'Risk Kayıt ve Takip Formu'!U23</f>
        <v>Seçiniz</v>
      </c>
      <c r="V23" s="98" t="b">
        <f>'Risk Kayıt ve Takip Formu'!V23</f>
        <v>0</v>
      </c>
      <c r="W23" s="162" t="e">
        <f>'Risk Kayıt ve Takip Formu'!W23</f>
        <v>#DIV/0!</v>
      </c>
      <c r="X23" s="98" t="e">
        <f>'Risk Kayıt ve Takip Formu'!X23</f>
        <v>#DIV/0!</v>
      </c>
      <c r="Y23" s="157">
        <f>'ÖRG Takip Formu'!Q25</f>
        <v>0</v>
      </c>
      <c r="Z23" s="157">
        <f>'ÖRG Takip Formu'!R25</f>
        <v>0</v>
      </c>
      <c r="AA23" s="157">
        <f>'ÖRG Takip Formu'!S25</f>
        <v>0</v>
      </c>
      <c r="AB23" s="158">
        <f>'ÖRG Takip Formu'!T25</f>
        <v>0</v>
      </c>
      <c r="AC23" s="90"/>
      <c r="AD23" s="102"/>
      <c r="AE23" s="235" t="str">
        <f>IF(AD23="Riski İndirgemek",COUNTIF($AD$4:AD23,"Riski İndirgemek"),"")</f>
        <v/>
      </c>
      <c r="AH23" s="103"/>
      <c r="AI23" s="90"/>
      <c r="AJ23" s="104"/>
      <c r="AK23" s="105"/>
      <c r="AL23" s="105"/>
      <c r="AM23" s="90"/>
    </row>
    <row r="24" spans="2:39" s="91" customFormat="1" ht="54.6" hidden="1" customHeight="1" thickBot="1" x14ac:dyDescent="0.3">
      <c r="B24" s="90"/>
      <c r="C24" s="204">
        <f>'Risk Kayıt ve Takip Formu'!C24</f>
        <v>0</v>
      </c>
      <c r="D24" s="204">
        <f>'Risk Kayıt ve Takip Formu'!D24</f>
        <v>0</v>
      </c>
      <c r="E24" s="92">
        <f>'Risk Kayıt ve Takip Formu'!E24</f>
        <v>0</v>
      </c>
      <c r="F24" s="204">
        <f>'Risk Kayıt ve Takip Formu'!F24</f>
        <v>0</v>
      </c>
      <c r="G24" s="90"/>
      <c r="H24" s="143">
        <f>'RD Bireysel'!D24</f>
        <v>0</v>
      </c>
      <c r="I24" s="144">
        <f>'RD Bireysel'!E24</f>
        <v>0</v>
      </c>
      <c r="J24" s="206">
        <f>'RD Bireysel'!G24</f>
        <v>0</v>
      </c>
      <c r="K24" s="149">
        <f>'Risk Kayıt ve Takip Formu'!K24</f>
        <v>0</v>
      </c>
      <c r="L24" s="208">
        <f>'RD Bireysel'!H24</f>
        <v>0</v>
      </c>
      <c r="M24" s="146">
        <f>'RD Bireysel'!F24</f>
        <v>0</v>
      </c>
      <c r="N24" s="147">
        <f>'Risk Kayıt ve Takip Formu'!N24</f>
        <v>0</v>
      </c>
      <c r="O24" s="155"/>
      <c r="P24" s="96" t="e">
        <f>'Risk Kayıt ve Takip Formu'!P24</f>
        <v>#DIV/0!</v>
      </c>
      <c r="Q24" s="96" t="e">
        <f>'Risk Kayıt ve Takip Formu'!Q24</f>
        <v>#DIV/0!</v>
      </c>
      <c r="R24" s="97" t="e">
        <f>'Risk Kayıt ve Takip Formu'!R24</f>
        <v>#DIV/0!</v>
      </c>
      <c r="S24" s="98" t="e">
        <f>'Risk Kayıt ve Takip Formu'!S24</f>
        <v>#DIV/0!</v>
      </c>
      <c r="T24" s="161">
        <f>'Risk Kayıt ve Takip Formu'!T24</f>
        <v>0</v>
      </c>
      <c r="U24" s="99" t="str">
        <f>'Risk Kayıt ve Takip Formu'!U24</f>
        <v>Seçiniz</v>
      </c>
      <c r="V24" s="98" t="b">
        <f>'Risk Kayıt ve Takip Formu'!V24</f>
        <v>0</v>
      </c>
      <c r="W24" s="162" t="e">
        <f>'Risk Kayıt ve Takip Formu'!W24</f>
        <v>#DIV/0!</v>
      </c>
      <c r="X24" s="98" t="e">
        <f>'Risk Kayıt ve Takip Formu'!X24</f>
        <v>#DIV/0!</v>
      </c>
      <c r="Y24" s="157">
        <f>'ÖRG Takip Formu'!Q26</f>
        <v>0</v>
      </c>
      <c r="Z24" s="157">
        <f>'ÖRG Takip Formu'!R26</f>
        <v>0</v>
      </c>
      <c r="AA24" s="157">
        <f>'ÖRG Takip Formu'!S26</f>
        <v>0</v>
      </c>
      <c r="AB24" s="158">
        <f>'ÖRG Takip Formu'!T26</f>
        <v>0</v>
      </c>
      <c r="AC24" s="90"/>
      <c r="AD24" s="102"/>
      <c r="AE24" s="235" t="str">
        <f>IF(AD24="Riski İndirgemek",COUNTIF($AD$4:AD24,"Riski İndirgemek"),"")</f>
        <v/>
      </c>
      <c r="AH24" s="103"/>
      <c r="AI24" s="90"/>
      <c r="AJ24" s="104"/>
      <c r="AK24" s="105"/>
      <c r="AL24" s="105"/>
      <c r="AM24" s="90"/>
    </row>
    <row r="25" spans="2:39" s="91" customFormat="1" ht="54.6" hidden="1" customHeight="1" thickBot="1" x14ac:dyDescent="0.3">
      <c r="B25" s="90"/>
      <c r="C25" s="204">
        <f>'Risk Kayıt ve Takip Formu'!C25</f>
        <v>0</v>
      </c>
      <c r="D25" s="204">
        <f>'Risk Kayıt ve Takip Formu'!D25</f>
        <v>0</v>
      </c>
      <c r="E25" s="92">
        <f>'Risk Kayıt ve Takip Formu'!E25</f>
        <v>0</v>
      </c>
      <c r="F25" s="204">
        <f>'Risk Kayıt ve Takip Formu'!F25</f>
        <v>0</v>
      </c>
      <c r="G25" s="90"/>
      <c r="H25" s="143">
        <f>'RD Bireysel'!D25</f>
        <v>0</v>
      </c>
      <c r="I25" s="144">
        <f>'RD Bireysel'!E25</f>
        <v>0</v>
      </c>
      <c r="J25" s="206">
        <f>'RD Bireysel'!G25</f>
        <v>0</v>
      </c>
      <c r="K25" s="149">
        <f>'Risk Kayıt ve Takip Formu'!K25</f>
        <v>0</v>
      </c>
      <c r="L25" s="208">
        <f>'RD Bireysel'!H25</f>
        <v>0</v>
      </c>
      <c r="M25" s="146">
        <f>'RD Bireysel'!F25</f>
        <v>0</v>
      </c>
      <c r="N25" s="147">
        <f>'Risk Kayıt ve Takip Formu'!N25</f>
        <v>0</v>
      </c>
      <c r="O25" s="155"/>
      <c r="P25" s="96" t="e">
        <f>'Risk Kayıt ve Takip Formu'!P25</f>
        <v>#DIV/0!</v>
      </c>
      <c r="Q25" s="96" t="e">
        <f>'Risk Kayıt ve Takip Formu'!Q25</f>
        <v>#DIV/0!</v>
      </c>
      <c r="R25" s="97" t="e">
        <f>'Risk Kayıt ve Takip Formu'!R25</f>
        <v>#DIV/0!</v>
      </c>
      <c r="S25" s="98" t="e">
        <f>'Risk Kayıt ve Takip Formu'!S25</f>
        <v>#DIV/0!</v>
      </c>
      <c r="T25" s="161">
        <f>'Risk Kayıt ve Takip Formu'!T25</f>
        <v>0</v>
      </c>
      <c r="U25" s="99" t="str">
        <f>'Risk Kayıt ve Takip Formu'!U25</f>
        <v>Seçiniz</v>
      </c>
      <c r="V25" s="98" t="b">
        <f>'Risk Kayıt ve Takip Formu'!V25</f>
        <v>0</v>
      </c>
      <c r="W25" s="162" t="e">
        <f>'Risk Kayıt ve Takip Formu'!W25</f>
        <v>#DIV/0!</v>
      </c>
      <c r="X25" s="98" t="e">
        <f>'Risk Kayıt ve Takip Formu'!X25</f>
        <v>#DIV/0!</v>
      </c>
      <c r="Y25" s="157">
        <f>'ÖRG Takip Formu'!Q27</f>
        <v>0</v>
      </c>
      <c r="Z25" s="157">
        <f>'ÖRG Takip Formu'!R27</f>
        <v>0</v>
      </c>
      <c r="AA25" s="157">
        <f>'ÖRG Takip Formu'!S27</f>
        <v>0</v>
      </c>
      <c r="AB25" s="158">
        <f>'ÖRG Takip Formu'!T27</f>
        <v>0</v>
      </c>
      <c r="AC25" s="90"/>
      <c r="AD25" s="102"/>
      <c r="AE25" s="235" t="str">
        <f>IF(AD25="Riski İndirgemek",COUNTIF($AD$4:AD25,"Riski İndirgemek"),"")</f>
        <v/>
      </c>
      <c r="AH25" s="103"/>
      <c r="AI25" s="90"/>
      <c r="AJ25" s="104"/>
      <c r="AK25" s="105"/>
      <c r="AL25" s="105"/>
      <c r="AM25" s="90"/>
    </row>
    <row r="26" spans="2:39" s="91" customFormat="1" ht="54.6" hidden="1" customHeight="1" thickBot="1" x14ac:dyDescent="0.3">
      <c r="B26" s="90"/>
      <c r="C26" s="204">
        <f>'Risk Kayıt ve Takip Formu'!C26</f>
        <v>0</v>
      </c>
      <c r="D26" s="204">
        <f>'Risk Kayıt ve Takip Formu'!D26</f>
        <v>0</v>
      </c>
      <c r="E26" s="92">
        <f>'Risk Kayıt ve Takip Formu'!E26</f>
        <v>0</v>
      </c>
      <c r="F26" s="204">
        <f>'Risk Kayıt ve Takip Formu'!F26</f>
        <v>0</v>
      </c>
      <c r="G26" s="90"/>
      <c r="H26" s="143">
        <f>'RD Bireysel'!D26</f>
        <v>0</v>
      </c>
      <c r="I26" s="144">
        <f>'RD Bireysel'!E26</f>
        <v>0</v>
      </c>
      <c r="J26" s="206">
        <f>'RD Bireysel'!G26</f>
        <v>0</v>
      </c>
      <c r="K26" s="149">
        <f>'Risk Kayıt ve Takip Formu'!K26</f>
        <v>0</v>
      </c>
      <c r="L26" s="208">
        <f>'RD Bireysel'!H26</f>
        <v>0</v>
      </c>
      <c r="M26" s="146">
        <f>'RD Bireysel'!F26</f>
        <v>0</v>
      </c>
      <c r="N26" s="147">
        <f>'Risk Kayıt ve Takip Formu'!N26</f>
        <v>0</v>
      </c>
      <c r="O26" s="156"/>
      <c r="P26" s="96" t="e">
        <f>'Risk Kayıt ve Takip Formu'!P26</f>
        <v>#DIV/0!</v>
      </c>
      <c r="Q26" s="96" t="e">
        <f>'Risk Kayıt ve Takip Formu'!Q26</f>
        <v>#DIV/0!</v>
      </c>
      <c r="R26" s="97" t="e">
        <f>'Risk Kayıt ve Takip Formu'!R26</f>
        <v>#DIV/0!</v>
      </c>
      <c r="S26" s="98" t="e">
        <f>'Risk Kayıt ve Takip Formu'!S26</f>
        <v>#DIV/0!</v>
      </c>
      <c r="T26" s="161">
        <f>'Risk Kayıt ve Takip Formu'!T26</f>
        <v>0</v>
      </c>
      <c r="U26" s="99" t="str">
        <f>'Risk Kayıt ve Takip Formu'!U26</f>
        <v>Seçiniz</v>
      </c>
      <c r="V26" s="98" t="b">
        <f>'Risk Kayıt ve Takip Formu'!V26</f>
        <v>0</v>
      </c>
      <c r="W26" s="162" t="e">
        <f>'Risk Kayıt ve Takip Formu'!W26</f>
        <v>#DIV/0!</v>
      </c>
      <c r="X26" s="98" t="e">
        <f>'Risk Kayıt ve Takip Formu'!X26</f>
        <v>#DIV/0!</v>
      </c>
      <c r="Y26" s="157">
        <f>'ÖRG Takip Formu'!Q28</f>
        <v>0</v>
      </c>
      <c r="Z26" s="157">
        <f>'ÖRG Takip Formu'!R28</f>
        <v>0</v>
      </c>
      <c r="AA26" s="157">
        <f>'ÖRG Takip Formu'!S28</f>
        <v>0</v>
      </c>
      <c r="AB26" s="158">
        <f>'ÖRG Takip Formu'!T28</f>
        <v>0</v>
      </c>
      <c r="AC26" s="108"/>
      <c r="AD26" s="102"/>
      <c r="AE26" s="235" t="str">
        <f>IF(AD26="Riski İndirgemek",COUNTIF($AD$4:AD26,"Riski İndirgemek"),"")</f>
        <v/>
      </c>
      <c r="AH26" s="103"/>
      <c r="AI26" s="90"/>
      <c r="AJ26" s="104"/>
      <c r="AK26" s="105"/>
      <c r="AL26" s="105"/>
      <c r="AM26" s="108"/>
    </row>
    <row r="27" spans="2:39" s="91" customFormat="1" ht="54.6" hidden="1" customHeight="1" thickBot="1" x14ac:dyDescent="0.3">
      <c r="B27" s="90"/>
      <c r="C27" s="204">
        <f>'Risk Kayıt ve Takip Formu'!C27</f>
        <v>0</v>
      </c>
      <c r="D27" s="204">
        <f>'Risk Kayıt ve Takip Formu'!D27</f>
        <v>0</v>
      </c>
      <c r="E27" s="92">
        <f>'Risk Kayıt ve Takip Formu'!E27</f>
        <v>0</v>
      </c>
      <c r="F27" s="204">
        <f>'Risk Kayıt ve Takip Formu'!F27</f>
        <v>0</v>
      </c>
      <c r="G27" s="90"/>
      <c r="H27" s="143">
        <f>'RD Bireysel'!D27</f>
        <v>0</v>
      </c>
      <c r="I27" s="144">
        <f>'RD Bireysel'!E27</f>
        <v>0</v>
      </c>
      <c r="J27" s="206">
        <f>'RD Bireysel'!G27</f>
        <v>0</v>
      </c>
      <c r="K27" s="149">
        <f>'Risk Kayıt ve Takip Formu'!K27</f>
        <v>0</v>
      </c>
      <c r="L27" s="208">
        <f>'RD Bireysel'!H27</f>
        <v>0</v>
      </c>
      <c r="M27" s="146">
        <f>'RD Bireysel'!F27</f>
        <v>0</v>
      </c>
      <c r="N27" s="147">
        <f>'Risk Kayıt ve Takip Formu'!N27</f>
        <v>0</v>
      </c>
      <c r="O27" s="156"/>
      <c r="P27" s="96" t="e">
        <f>'Risk Kayıt ve Takip Formu'!P27</f>
        <v>#DIV/0!</v>
      </c>
      <c r="Q27" s="96" t="e">
        <f>'Risk Kayıt ve Takip Formu'!Q27</f>
        <v>#DIV/0!</v>
      </c>
      <c r="R27" s="97" t="e">
        <f>'Risk Kayıt ve Takip Formu'!R27</f>
        <v>#DIV/0!</v>
      </c>
      <c r="S27" s="98" t="e">
        <f>'Risk Kayıt ve Takip Formu'!S27</f>
        <v>#DIV/0!</v>
      </c>
      <c r="T27" s="161">
        <f>'Risk Kayıt ve Takip Formu'!T27</f>
        <v>0</v>
      </c>
      <c r="U27" s="99" t="str">
        <f>'Risk Kayıt ve Takip Formu'!U27</f>
        <v>Seçiniz</v>
      </c>
      <c r="V27" s="98" t="b">
        <f>'Risk Kayıt ve Takip Formu'!V27</f>
        <v>0</v>
      </c>
      <c r="W27" s="162" t="e">
        <f>'Risk Kayıt ve Takip Formu'!W27</f>
        <v>#DIV/0!</v>
      </c>
      <c r="X27" s="98" t="e">
        <f>'Risk Kayıt ve Takip Formu'!X27</f>
        <v>#DIV/0!</v>
      </c>
      <c r="Y27" s="157">
        <f>'ÖRG Takip Formu'!Q29</f>
        <v>0</v>
      </c>
      <c r="Z27" s="157">
        <f>'ÖRG Takip Formu'!R29</f>
        <v>0</v>
      </c>
      <c r="AA27" s="157">
        <f>'ÖRG Takip Formu'!S29</f>
        <v>0</v>
      </c>
      <c r="AB27" s="158">
        <f>'ÖRG Takip Formu'!T29</f>
        <v>0</v>
      </c>
      <c r="AC27" s="108"/>
      <c r="AD27" s="102"/>
      <c r="AE27" s="235" t="str">
        <f>IF(AD27="Riski İndirgemek",COUNTIF($AD$4:AD27,"Riski İndirgemek"),"")</f>
        <v/>
      </c>
      <c r="AH27" s="103"/>
      <c r="AI27" s="90"/>
      <c r="AJ27" s="104"/>
      <c r="AK27" s="105"/>
      <c r="AL27" s="105"/>
      <c r="AM27" s="108"/>
    </row>
    <row r="28" spans="2:39" s="91" customFormat="1" ht="54.6" hidden="1" customHeight="1" thickBot="1" x14ac:dyDescent="0.3">
      <c r="B28" s="90"/>
      <c r="C28" s="204">
        <f>'Risk Kayıt ve Takip Formu'!C28</f>
        <v>0</v>
      </c>
      <c r="D28" s="204">
        <f>'Risk Kayıt ve Takip Formu'!D28</f>
        <v>0</v>
      </c>
      <c r="E28" s="92">
        <f>'Risk Kayıt ve Takip Formu'!E28</f>
        <v>0</v>
      </c>
      <c r="F28" s="204">
        <f>'Risk Kayıt ve Takip Formu'!F28</f>
        <v>0</v>
      </c>
      <c r="G28" s="108"/>
      <c r="H28" s="143">
        <f>'RD Bireysel'!D28</f>
        <v>0</v>
      </c>
      <c r="I28" s="144">
        <f>'RD Bireysel'!E28</f>
        <v>0</v>
      </c>
      <c r="J28" s="206">
        <f>'RD Bireysel'!G28</f>
        <v>0</v>
      </c>
      <c r="K28" s="149">
        <f>'Risk Kayıt ve Takip Formu'!K28</f>
        <v>0</v>
      </c>
      <c r="L28" s="208">
        <f>'RD Bireysel'!H28</f>
        <v>0</v>
      </c>
      <c r="M28" s="146">
        <f>'RD Bireysel'!F28</f>
        <v>0</v>
      </c>
      <c r="N28" s="147">
        <f>'Risk Kayıt ve Takip Formu'!N28</f>
        <v>0</v>
      </c>
      <c r="O28" s="156"/>
      <c r="P28" s="96" t="e">
        <f>'Risk Kayıt ve Takip Formu'!P28</f>
        <v>#DIV/0!</v>
      </c>
      <c r="Q28" s="96" t="e">
        <f>'Risk Kayıt ve Takip Formu'!Q28</f>
        <v>#DIV/0!</v>
      </c>
      <c r="R28" s="97" t="e">
        <f>'Risk Kayıt ve Takip Formu'!R28</f>
        <v>#DIV/0!</v>
      </c>
      <c r="S28" s="98" t="e">
        <f>'Risk Kayıt ve Takip Formu'!S28</f>
        <v>#DIV/0!</v>
      </c>
      <c r="T28" s="161">
        <f>'Risk Kayıt ve Takip Formu'!T28</f>
        <v>0</v>
      </c>
      <c r="U28" s="99" t="str">
        <f>'Risk Kayıt ve Takip Formu'!U28</f>
        <v>Seçiniz</v>
      </c>
      <c r="V28" s="98" t="b">
        <f>'Risk Kayıt ve Takip Formu'!V28</f>
        <v>0</v>
      </c>
      <c r="W28" s="162" t="e">
        <f>'Risk Kayıt ve Takip Formu'!W28</f>
        <v>#DIV/0!</v>
      </c>
      <c r="X28" s="98" t="e">
        <f>'Risk Kayıt ve Takip Formu'!X28</f>
        <v>#DIV/0!</v>
      </c>
      <c r="Y28" s="157">
        <f>'ÖRG Takip Formu'!Q30</f>
        <v>0</v>
      </c>
      <c r="Z28" s="157">
        <f>'ÖRG Takip Formu'!R30</f>
        <v>0</v>
      </c>
      <c r="AA28" s="157">
        <f>'ÖRG Takip Formu'!S30</f>
        <v>0</v>
      </c>
      <c r="AB28" s="158">
        <f>'ÖRG Takip Formu'!T30</f>
        <v>0</v>
      </c>
      <c r="AC28" s="108"/>
      <c r="AD28" s="102"/>
      <c r="AE28" s="235" t="str">
        <f>IF(AD28="Riski İndirgemek",COUNTIF($AD$4:AD28,"Riski İndirgemek"),"")</f>
        <v/>
      </c>
      <c r="AH28" s="103"/>
      <c r="AI28" s="90"/>
      <c r="AJ28" s="104"/>
      <c r="AK28" s="105"/>
      <c r="AL28" s="105"/>
      <c r="AM28" s="108"/>
    </row>
    <row r="29" spans="2:39" s="91" customFormat="1" ht="54.6" hidden="1" customHeight="1" thickBot="1" x14ac:dyDescent="0.3">
      <c r="B29" s="90"/>
      <c r="C29" s="204">
        <f>'Risk Kayıt ve Takip Formu'!C29</f>
        <v>0</v>
      </c>
      <c r="D29" s="204">
        <f>'Risk Kayıt ve Takip Formu'!D29</f>
        <v>0</v>
      </c>
      <c r="E29" s="92">
        <f>'Risk Kayıt ve Takip Formu'!E29</f>
        <v>0</v>
      </c>
      <c r="F29" s="204">
        <f>'Risk Kayıt ve Takip Formu'!F29</f>
        <v>0</v>
      </c>
      <c r="G29" s="108"/>
      <c r="H29" s="143">
        <f>'RD Bireysel'!D29</f>
        <v>0</v>
      </c>
      <c r="I29" s="144">
        <f>'RD Bireysel'!E29</f>
        <v>0</v>
      </c>
      <c r="J29" s="206">
        <f>'RD Bireysel'!G29</f>
        <v>0</v>
      </c>
      <c r="K29" s="149">
        <f>'Risk Kayıt ve Takip Formu'!K29</f>
        <v>0</v>
      </c>
      <c r="L29" s="208">
        <f>'RD Bireysel'!H29</f>
        <v>0</v>
      </c>
      <c r="M29" s="146">
        <f>'RD Bireysel'!F29</f>
        <v>0</v>
      </c>
      <c r="N29" s="147">
        <f>'Risk Kayıt ve Takip Formu'!N29</f>
        <v>0</v>
      </c>
      <c r="O29" s="156"/>
      <c r="P29" s="96" t="e">
        <f>'Risk Kayıt ve Takip Formu'!P29</f>
        <v>#DIV/0!</v>
      </c>
      <c r="Q29" s="96" t="e">
        <f>'Risk Kayıt ve Takip Formu'!Q29</f>
        <v>#DIV/0!</v>
      </c>
      <c r="R29" s="97" t="e">
        <f>'Risk Kayıt ve Takip Formu'!R29</f>
        <v>#DIV/0!</v>
      </c>
      <c r="S29" s="98" t="e">
        <f>'Risk Kayıt ve Takip Formu'!S29</f>
        <v>#DIV/0!</v>
      </c>
      <c r="T29" s="161">
        <f>'Risk Kayıt ve Takip Formu'!T29</f>
        <v>0</v>
      </c>
      <c r="U29" s="99" t="str">
        <f>'Risk Kayıt ve Takip Formu'!U29</f>
        <v>Seçiniz</v>
      </c>
      <c r="V29" s="98" t="b">
        <f>'Risk Kayıt ve Takip Formu'!V29</f>
        <v>0</v>
      </c>
      <c r="W29" s="162" t="e">
        <f>'Risk Kayıt ve Takip Formu'!W29</f>
        <v>#DIV/0!</v>
      </c>
      <c r="X29" s="98" t="e">
        <f>'Risk Kayıt ve Takip Formu'!X29</f>
        <v>#DIV/0!</v>
      </c>
      <c r="Y29" s="157">
        <f>'ÖRG Takip Formu'!Q31</f>
        <v>0</v>
      </c>
      <c r="Z29" s="157">
        <f>'ÖRG Takip Formu'!R31</f>
        <v>0</v>
      </c>
      <c r="AA29" s="157">
        <f>'ÖRG Takip Formu'!S31</f>
        <v>0</v>
      </c>
      <c r="AB29" s="158">
        <f>'ÖRG Takip Formu'!T31</f>
        <v>0</v>
      </c>
      <c r="AC29" s="108"/>
      <c r="AD29" s="102"/>
      <c r="AE29" s="235" t="str">
        <f>IF(AD29="Riski İndirgemek",COUNTIF($AD$4:AD29,"Riski İndirgemek"),"")</f>
        <v/>
      </c>
      <c r="AH29" s="103"/>
      <c r="AI29" s="90"/>
      <c r="AJ29" s="104"/>
      <c r="AK29" s="105"/>
      <c r="AL29" s="105"/>
      <c r="AM29" s="108"/>
    </row>
    <row r="30" spans="2:39" s="91" customFormat="1" ht="54.6" hidden="1" customHeight="1" thickBot="1" x14ac:dyDescent="0.3">
      <c r="B30" s="90"/>
      <c r="C30" s="204">
        <f>'Risk Kayıt ve Takip Formu'!C30</f>
        <v>0</v>
      </c>
      <c r="D30" s="204">
        <f>'Risk Kayıt ve Takip Formu'!D30</f>
        <v>0</v>
      </c>
      <c r="E30" s="92">
        <f>'Risk Kayıt ve Takip Formu'!E30</f>
        <v>0</v>
      </c>
      <c r="F30" s="204">
        <f>'Risk Kayıt ve Takip Formu'!F30</f>
        <v>0</v>
      </c>
      <c r="G30" s="108"/>
      <c r="H30" s="143">
        <f>'RD Bireysel'!D30</f>
        <v>0</v>
      </c>
      <c r="I30" s="144">
        <f>'RD Bireysel'!E30</f>
        <v>0</v>
      </c>
      <c r="J30" s="206">
        <f>'RD Bireysel'!G30</f>
        <v>0</v>
      </c>
      <c r="K30" s="149">
        <f>'Risk Kayıt ve Takip Formu'!K30</f>
        <v>0</v>
      </c>
      <c r="L30" s="208">
        <f>'RD Bireysel'!H30</f>
        <v>0</v>
      </c>
      <c r="M30" s="146">
        <f>'RD Bireysel'!F30</f>
        <v>0</v>
      </c>
      <c r="N30" s="147">
        <f>'Risk Kayıt ve Takip Formu'!N30</f>
        <v>0</v>
      </c>
      <c r="O30" s="156"/>
      <c r="P30" s="96" t="e">
        <f>'Risk Kayıt ve Takip Formu'!P30</f>
        <v>#DIV/0!</v>
      </c>
      <c r="Q30" s="96" t="e">
        <f>'Risk Kayıt ve Takip Formu'!Q30</f>
        <v>#DIV/0!</v>
      </c>
      <c r="R30" s="97" t="e">
        <f>'Risk Kayıt ve Takip Formu'!R30</f>
        <v>#DIV/0!</v>
      </c>
      <c r="S30" s="98" t="e">
        <f>'Risk Kayıt ve Takip Formu'!S30</f>
        <v>#DIV/0!</v>
      </c>
      <c r="T30" s="161">
        <f>'Risk Kayıt ve Takip Formu'!T30</f>
        <v>0</v>
      </c>
      <c r="U30" s="99" t="str">
        <f>'Risk Kayıt ve Takip Formu'!U30</f>
        <v>Seçiniz</v>
      </c>
      <c r="V30" s="98" t="b">
        <f>'Risk Kayıt ve Takip Formu'!V30</f>
        <v>0</v>
      </c>
      <c r="W30" s="162" t="e">
        <f>'Risk Kayıt ve Takip Formu'!W30</f>
        <v>#DIV/0!</v>
      </c>
      <c r="X30" s="98" t="e">
        <f>'Risk Kayıt ve Takip Formu'!X30</f>
        <v>#DIV/0!</v>
      </c>
      <c r="Y30" s="157">
        <f>'ÖRG Takip Formu'!Q32</f>
        <v>0</v>
      </c>
      <c r="Z30" s="157">
        <f>'ÖRG Takip Formu'!R32</f>
        <v>0</v>
      </c>
      <c r="AA30" s="157">
        <f>'ÖRG Takip Formu'!S32</f>
        <v>0</v>
      </c>
      <c r="AB30" s="158">
        <f>'ÖRG Takip Formu'!T32</f>
        <v>0</v>
      </c>
      <c r="AC30" s="108"/>
      <c r="AD30" s="102"/>
      <c r="AE30" s="235" t="str">
        <f>IF(AD30="Riski İndirgemek",COUNTIF($AD$4:AD30,"Riski İndirgemek"),"")</f>
        <v/>
      </c>
      <c r="AH30" s="103"/>
      <c r="AI30" s="90"/>
      <c r="AJ30" s="104"/>
      <c r="AK30" s="105"/>
      <c r="AL30" s="105"/>
      <c r="AM30" s="108"/>
    </row>
    <row r="31" spans="2:39" s="91" customFormat="1" ht="54.6" hidden="1" customHeight="1" thickBot="1" x14ac:dyDescent="0.3">
      <c r="B31" s="90"/>
      <c r="C31" s="204">
        <f>'Risk Kayıt ve Takip Formu'!C31</f>
        <v>0</v>
      </c>
      <c r="D31" s="204">
        <f>'Risk Kayıt ve Takip Formu'!D31</f>
        <v>0</v>
      </c>
      <c r="E31" s="92">
        <f>'Risk Kayıt ve Takip Formu'!E31</f>
        <v>0</v>
      </c>
      <c r="F31" s="204">
        <f>'Risk Kayıt ve Takip Formu'!F31</f>
        <v>0</v>
      </c>
      <c r="G31" s="108"/>
      <c r="H31" s="143">
        <f>'RD Bireysel'!D31</f>
        <v>0</v>
      </c>
      <c r="I31" s="144">
        <f>'RD Bireysel'!E31</f>
        <v>0</v>
      </c>
      <c r="J31" s="206">
        <f>'RD Bireysel'!G31</f>
        <v>0</v>
      </c>
      <c r="K31" s="149">
        <f>'Risk Kayıt ve Takip Formu'!K31</f>
        <v>0</v>
      </c>
      <c r="L31" s="208">
        <f>'RD Bireysel'!H31</f>
        <v>0</v>
      </c>
      <c r="M31" s="146">
        <f>'RD Bireysel'!F31</f>
        <v>0</v>
      </c>
      <c r="N31" s="147">
        <f>'Risk Kayıt ve Takip Formu'!N31</f>
        <v>0</v>
      </c>
      <c r="O31" s="156"/>
      <c r="P31" s="96" t="e">
        <f>'Risk Kayıt ve Takip Formu'!P31</f>
        <v>#DIV/0!</v>
      </c>
      <c r="Q31" s="96" t="e">
        <f>'Risk Kayıt ve Takip Formu'!Q31</f>
        <v>#DIV/0!</v>
      </c>
      <c r="R31" s="97" t="e">
        <f>'Risk Kayıt ve Takip Formu'!R31</f>
        <v>#DIV/0!</v>
      </c>
      <c r="S31" s="98" t="e">
        <f>'Risk Kayıt ve Takip Formu'!S31</f>
        <v>#DIV/0!</v>
      </c>
      <c r="T31" s="161">
        <f>'Risk Kayıt ve Takip Formu'!T31</f>
        <v>0</v>
      </c>
      <c r="U31" s="99" t="str">
        <f>'Risk Kayıt ve Takip Formu'!U31</f>
        <v>Seçiniz</v>
      </c>
      <c r="V31" s="98" t="b">
        <f>'Risk Kayıt ve Takip Formu'!V31</f>
        <v>0</v>
      </c>
      <c r="W31" s="162" t="e">
        <f>'Risk Kayıt ve Takip Formu'!W31</f>
        <v>#DIV/0!</v>
      </c>
      <c r="X31" s="98" t="e">
        <f>'Risk Kayıt ve Takip Formu'!X31</f>
        <v>#DIV/0!</v>
      </c>
      <c r="Y31" s="157">
        <f>'ÖRG Takip Formu'!Q33</f>
        <v>0</v>
      </c>
      <c r="Z31" s="157">
        <f>'ÖRG Takip Formu'!R33</f>
        <v>0</v>
      </c>
      <c r="AA31" s="157">
        <f>'ÖRG Takip Formu'!S33</f>
        <v>0</v>
      </c>
      <c r="AB31" s="158">
        <f>'ÖRG Takip Formu'!T33</f>
        <v>0</v>
      </c>
      <c r="AC31" s="108"/>
      <c r="AD31" s="102"/>
      <c r="AE31" s="235" t="str">
        <f>IF(AD31="Riski İndirgemek",COUNTIF($AD$4:AD31,"Riski İndirgemek"),"")</f>
        <v/>
      </c>
      <c r="AH31" s="103"/>
      <c r="AI31" s="90"/>
      <c r="AJ31" s="104"/>
      <c r="AK31" s="105"/>
      <c r="AL31" s="105"/>
      <c r="AM31" s="108"/>
    </row>
    <row r="32" spans="2:39" s="91" customFormat="1" ht="54.6" hidden="1" customHeight="1" thickBot="1" x14ac:dyDescent="0.3">
      <c r="B32" s="90"/>
      <c r="C32" s="204">
        <f>'Risk Kayıt ve Takip Formu'!C32</f>
        <v>0</v>
      </c>
      <c r="D32" s="204">
        <f>'Risk Kayıt ve Takip Formu'!D32</f>
        <v>0</v>
      </c>
      <c r="E32" s="92">
        <f>'Risk Kayıt ve Takip Formu'!E32</f>
        <v>0</v>
      </c>
      <c r="F32" s="204">
        <f>'Risk Kayıt ve Takip Formu'!F32</f>
        <v>0</v>
      </c>
      <c r="G32" s="108"/>
      <c r="H32" s="143">
        <f>'RD Bireysel'!D32</f>
        <v>0</v>
      </c>
      <c r="I32" s="144">
        <f>'RD Bireysel'!E32</f>
        <v>0</v>
      </c>
      <c r="J32" s="206">
        <f>'RD Bireysel'!G32</f>
        <v>0</v>
      </c>
      <c r="K32" s="149">
        <f>'Risk Kayıt ve Takip Formu'!K32</f>
        <v>0</v>
      </c>
      <c r="L32" s="208">
        <f>'RD Bireysel'!H32</f>
        <v>0</v>
      </c>
      <c r="M32" s="146">
        <f>'RD Bireysel'!F32</f>
        <v>0</v>
      </c>
      <c r="N32" s="147">
        <f>'Risk Kayıt ve Takip Formu'!N32</f>
        <v>0</v>
      </c>
      <c r="O32" s="156"/>
      <c r="P32" s="96" t="e">
        <f>'Risk Kayıt ve Takip Formu'!P32</f>
        <v>#DIV/0!</v>
      </c>
      <c r="Q32" s="96" t="e">
        <f>'Risk Kayıt ve Takip Formu'!Q32</f>
        <v>#DIV/0!</v>
      </c>
      <c r="R32" s="97" t="e">
        <f>'Risk Kayıt ve Takip Formu'!R32</f>
        <v>#DIV/0!</v>
      </c>
      <c r="S32" s="98" t="e">
        <f>'Risk Kayıt ve Takip Formu'!S32</f>
        <v>#DIV/0!</v>
      </c>
      <c r="T32" s="161">
        <f>'Risk Kayıt ve Takip Formu'!T32</f>
        <v>0</v>
      </c>
      <c r="U32" s="99" t="str">
        <f>'Risk Kayıt ve Takip Formu'!U32</f>
        <v>Seçiniz</v>
      </c>
      <c r="V32" s="98" t="b">
        <f>'Risk Kayıt ve Takip Formu'!V32</f>
        <v>0</v>
      </c>
      <c r="W32" s="162" t="e">
        <f>'Risk Kayıt ve Takip Formu'!W32</f>
        <v>#DIV/0!</v>
      </c>
      <c r="X32" s="98" t="e">
        <f>'Risk Kayıt ve Takip Formu'!X32</f>
        <v>#DIV/0!</v>
      </c>
      <c r="Y32" s="157">
        <f>'ÖRG Takip Formu'!Q34</f>
        <v>0</v>
      </c>
      <c r="Z32" s="157">
        <f>'ÖRG Takip Formu'!R34</f>
        <v>0</v>
      </c>
      <c r="AA32" s="157">
        <f>'ÖRG Takip Formu'!S34</f>
        <v>0</v>
      </c>
      <c r="AB32" s="158">
        <f>'ÖRG Takip Formu'!T34</f>
        <v>0</v>
      </c>
      <c r="AC32" s="108"/>
      <c r="AD32" s="102"/>
      <c r="AE32" s="235" t="str">
        <f>IF(AD32="Riski İndirgemek",COUNTIF($AD$4:AD32,"Riski İndirgemek"),"")</f>
        <v/>
      </c>
      <c r="AH32" s="103"/>
      <c r="AI32" s="90"/>
      <c r="AJ32" s="104"/>
      <c r="AK32" s="105"/>
      <c r="AL32" s="105"/>
      <c r="AM32" s="108"/>
    </row>
    <row r="33" spans="2:39" s="91" customFormat="1" ht="54.6" hidden="1" customHeight="1" thickBot="1" x14ac:dyDescent="0.3">
      <c r="B33" s="90"/>
      <c r="C33" s="204">
        <f>'Risk Kayıt ve Takip Formu'!C33</f>
        <v>0</v>
      </c>
      <c r="D33" s="204">
        <f>'Risk Kayıt ve Takip Formu'!D33</f>
        <v>0</v>
      </c>
      <c r="E33" s="92">
        <f>'Risk Kayıt ve Takip Formu'!E33</f>
        <v>0</v>
      </c>
      <c r="F33" s="204">
        <f>'Risk Kayıt ve Takip Formu'!F33</f>
        <v>0</v>
      </c>
      <c r="G33" s="108"/>
      <c r="H33" s="143">
        <f>'RD Bireysel'!D33</f>
        <v>0</v>
      </c>
      <c r="I33" s="144">
        <f>'RD Bireysel'!E33</f>
        <v>0</v>
      </c>
      <c r="J33" s="206">
        <f>'RD Bireysel'!G33</f>
        <v>0</v>
      </c>
      <c r="K33" s="149">
        <f>'Risk Kayıt ve Takip Formu'!K33</f>
        <v>0</v>
      </c>
      <c r="L33" s="208">
        <f>'RD Bireysel'!H33</f>
        <v>0</v>
      </c>
      <c r="M33" s="146">
        <f>'RD Bireysel'!F33</f>
        <v>0</v>
      </c>
      <c r="N33" s="147">
        <f>'Risk Kayıt ve Takip Formu'!N33</f>
        <v>0</v>
      </c>
      <c r="O33" s="156"/>
      <c r="P33" s="96" t="e">
        <f>'Risk Kayıt ve Takip Formu'!P33</f>
        <v>#DIV/0!</v>
      </c>
      <c r="Q33" s="96" t="e">
        <f>'Risk Kayıt ve Takip Formu'!Q33</f>
        <v>#DIV/0!</v>
      </c>
      <c r="R33" s="97" t="e">
        <f>'Risk Kayıt ve Takip Formu'!R33</f>
        <v>#DIV/0!</v>
      </c>
      <c r="S33" s="98" t="e">
        <f>'Risk Kayıt ve Takip Formu'!S33</f>
        <v>#DIV/0!</v>
      </c>
      <c r="T33" s="161">
        <f>'Risk Kayıt ve Takip Formu'!T33</f>
        <v>0</v>
      </c>
      <c r="U33" s="99" t="str">
        <f>'Risk Kayıt ve Takip Formu'!U33</f>
        <v>Seçiniz</v>
      </c>
      <c r="V33" s="98" t="b">
        <f>'Risk Kayıt ve Takip Formu'!V33</f>
        <v>0</v>
      </c>
      <c r="W33" s="162" t="e">
        <f>'Risk Kayıt ve Takip Formu'!W33</f>
        <v>#DIV/0!</v>
      </c>
      <c r="X33" s="98" t="e">
        <f>'Risk Kayıt ve Takip Formu'!X33</f>
        <v>#DIV/0!</v>
      </c>
      <c r="Y33" s="157">
        <f>'ÖRG Takip Formu'!Q35</f>
        <v>0</v>
      </c>
      <c r="Z33" s="157">
        <f>'ÖRG Takip Formu'!R35</f>
        <v>0</v>
      </c>
      <c r="AA33" s="157">
        <f>'ÖRG Takip Formu'!S35</f>
        <v>0</v>
      </c>
      <c r="AB33" s="158">
        <f>'ÖRG Takip Formu'!T35</f>
        <v>0</v>
      </c>
      <c r="AC33" s="108"/>
      <c r="AD33" s="102"/>
      <c r="AE33" s="235" t="str">
        <f>IF(AD33="Riski İndirgemek",COUNTIF($AD$4:AD33,"Riski İndirgemek"),"")</f>
        <v/>
      </c>
      <c r="AH33" s="103"/>
      <c r="AI33" s="90"/>
      <c r="AJ33" s="104"/>
      <c r="AK33" s="105"/>
      <c r="AL33" s="105"/>
      <c r="AM33" s="108"/>
    </row>
    <row r="34" spans="2:39" s="91" customFormat="1" ht="54.6" hidden="1" customHeight="1" thickBot="1" x14ac:dyDescent="0.3">
      <c r="B34" s="90"/>
      <c r="C34" s="204">
        <f>'Risk Kayıt ve Takip Formu'!C34</f>
        <v>0</v>
      </c>
      <c r="D34" s="204">
        <f>'Risk Kayıt ve Takip Formu'!D34</f>
        <v>0</v>
      </c>
      <c r="E34" s="92">
        <f>'Risk Kayıt ve Takip Formu'!E34</f>
        <v>0</v>
      </c>
      <c r="F34" s="204">
        <f>'Risk Kayıt ve Takip Formu'!F34</f>
        <v>0</v>
      </c>
      <c r="G34" s="108"/>
      <c r="H34" s="143">
        <f>'RD Bireysel'!D34</f>
        <v>0</v>
      </c>
      <c r="I34" s="144">
        <f>'RD Bireysel'!E34</f>
        <v>0</v>
      </c>
      <c r="J34" s="206">
        <f>'RD Bireysel'!G34</f>
        <v>0</v>
      </c>
      <c r="K34" s="149">
        <f>'Risk Kayıt ve Takip Formu'!K34</f>
        <v>0</v>
      </c>
      <c r="L34" s="208">
        <f>'RD Bireysel'!H34</f>
        <v>0</v>
      </c>
      <c r="M34" s="146">
        <f>'RD Bireysel'!F34</f>
        <v>0</v>
      </c>
      <c r="N34" s="147">
        <f>'Risk Kayıt ve Takip Formu'!N34</f>
        <v>0</v>
      </c>
      <c r="O34" s="156"/>
      <c r="P34" s="96" t="e">
        <f>'Risk Kayıt ve Takip Formu'!P34</f>
        <v>#DIV/0!</v>
      </c>
      <c r="Q34" s="96" t="e">
        <f>'Risk Kayıt ve Takip Formu'!Q34</f>
        <v>#DIV/0!</v>
      </c>
      <c r="R34" s="97" t="e">
        <f>'Risk Kayıt ve Takip Formu'!R34</f>
        <v>#DIV/0!</v>
      </c>
      <c r="S34" s="98" t="e">
        <f>'Risk Kayıt ve Takip Formu'!S34</f>
        <v>#DIV/0!</v>
      </c>
      <c r="T34" s="161">
        <f>'Risk Kayıt ve Takip Formu'!T34</f>
        <v>0</v>
      </c>
      <c r="U34" s="99" t="str">
        <f>'Risk Kayıt ve Takip Formu'!U34</f>
        <v>Seçiniz</v>
      </c>
      <c r="V34" s="98" t="b">
        <f>'Risk Kayıt ve Takip Formu'!V34</f>
        <v>0</v>
      </c>
      <c r="W34" s="162" t="e">
        <f>'Risk Kayıt ve Takip Formu'!W34</f>
        <v>#DIV/0!</v>
      </c>
      <c r="X34" s="98" t="e">
        <f>'Risk Kayıt ve Takip Formu'!X34</f>
        <v>#DIV/0!</v>
      </c>
      <c r="Y34" s="157">
        <f>'ÖRG Takip Formu'!Q36</f>
        <v>0</v>
      </c>
      <c r="Z34" s="157">
        <f>'ÖRG Takip Formu'!R36</f>
        <v>0</v>
      </c>
      <c r="AA34" s="157">
        <f>'ÖRG Takip Formu'!S36</f>
        <v>0</v>
      </c>
      <c r="AB34" s="158">
        <f>'ÖRG Takip Formu'!T36</f>
        <v>0</v>
      </c>
      <c r="AC34" s="108"/>
      <c r="AD34" s="102"/>
      <c r="AE34" s="235" t="str">
        <f>IF(AD34="Riski İndirgemek",COUNTIF($AD$4:AD34,"Riski İndirgemek"),"")</f>
        <v/>
      </c>
      <c r="AH34" s="103"/>
      <c r="AI34" s="90"/>
      <c r="AJ34" s="104"/>
      <c r="AK34" s="105"/>
      <c r="AL34" s="105"/>
      <c r="AM34" s="108"/>
    </row>
    <row r="35" spans="2:39" s="91" customFormat="1" ht="54.6" hidden="1" customHeight="1" thickBot="1" x14ac:dyDescent="0.3">
      <c r="B35" s="90"/>
      <c r="C35" s="204">
        <f>'Risk Kayıt ve Takip Formu'!C35</f>
        <v>0</v>
      </c>
      <c r="D35" s="204">
        <f>'Risk Kayıt ve Takip Formu'!D35</f>
        <v>0</v>
      </c>
      <c r="E35" s="92">
        <f>'Risk Kayıt ve Takip Formu'!E35</f>
        <v>0</v>
      </c>
      <c r="F35" s="204">
        <f>'Risk Kayıt ve Takip Formu'!F35</f>
        <v>0</v>
      </c>
      <c r="G35" s="108"/>
      <c r="H35" s="143">
        <f>'RD Bireysel'!D35</f>
        <v>0</v>
      </c>
      <c r="I35" s="144">
        <f>'RD Bireysel'!E35</f>
        <v>0</v>
      </c>
      <c r="J35" s="206">
        <f>'RD Bireysel'!G35</f>
        <v>0</v>
      </c>
      <c r="K35" s="149">
        <f>'Risk Kayıt ve Takip Formu'!K35</f>
        <v>0</v>
      </c>
      <c r="L35" s="208">
        <f>'RD Bireysel'!H35</f>
        <v>0</v>
      </c>
      <c r="M35" s="146">
        <f>'RD Bireysel'!F35</f>
        <v>0</v>
      </c>
      <c r="N35" s="147">
        <f>'Risk Kayıt ve Takip Formu'!N35</f>
        <v>0</v>
      </c>
      <c r="O35" s="156"/>
      <c r="P35" s="96" t="e">
        <f>'Risk Kayıt ve Takip Formu'!P35</f>
        <v>#DIV/0!</v>
      </c>
      <c r="Q35" s="96" t="e">
        <f>'Risk Kayıt ve Takip Formu'!Q35</f>
        <v>#DIV/0!</v>
      </c>
      <c r="R35" s="97" t="e">
        <f>'Risk Kayıt ve Takip Formu'!R35</f>
        <v>#DIV/0!</v>
      </c>
      <c r="S35" s="98" t="e">
        <f>'Risk Kayıt ve Takip Formu'!S35</f>
        <v>#DIV/0!</v>
      </c>
      <c r="T35" s="161">
        <f>'Risk Kayıt ve Takip Formu'!T35</f>
        <v>0</v>
      </c>
      <c r="U35" s="99" t="str">
        <f>'Risk Kayıt ve Takip Formu'!U35</f>
        <v>Seçiniz</v>
      </c>
      <c r="V35" s="98" t="b">
        <f>'Risk Kayıt ve Takip Formu'!V35</f>
        <v>0</v>
      </c>
      <c r="W35" s="162" t="e">
        <f>'Risk Kayıt ve Takip Formu'!W35</f>
        <v>#DIV/0!</v>
      </c>
      <c r="X35" s="98" t="e">
        <f>'Risk Kayıt ve Takip Formu'!X35</f>
        <v>#DIV/0!</v>
      </c>
      <c r="Y35" s="157">
        <f>'ÖRG Takip Formu'!Q37</f>
        <v>0</v>
      </c>
      <c r="Z35" s="157">
        <f>'ÖRG Takip Formu'!R37</f>
        <v>0</v>
      </c>
      <c r="AA35" s="157">
        <f>'ÖRG Takip Formu'!S37</f>
        <v>0</v>
      </c>
      <c r="AB35" s="158">
        <f>'ÖRG Takip Formu'!T37</f>
        <v>0</v>
      </c>
      <c r="AC35" s="108"/>
      <c r="AD35" s="102"/>
      <c r="AE35" s="235" t="str">
        <f>IF(AD35="Riski İndirgemek",COUNTIF($AD$4:AD35,"Riski İndirgemek"),"")</f>
        <v/>
      </c>
      <c r="AH35" s="103"/>
      <c r="AI35" s="90"/>
      <c r="AJ35" s="104"/>
      <c r="AK35" s="105"/>
      <c r="AL35" s="105"/>
      <c r="AM35" s="108"/>
    </row>
    <row r="36" spans="2:39" s="91" customFormat="1" ht="54.6" hidden="1" customHeight="1" thickBot="1" x14ac:dyDescent="0.3">
      <c r="B36" s="90"/>
      <c r="C36" s="204">
        <f>'Risk Kayıt ve Takip Formu'!C36</f>
        <v>0</v>
      </c>
      <c r="D36" s="204">
        <f>'Risk Kayıt ve Takip Formu'!D36</f>
        <v>0</v>
      </c>
      <c r="E36" s="92">
        <f>'Risk Kayıt ve Takip Formu'!E36</f>
        <v>0</v>
      </c>
      <c r="F36" s="204">
        <f>'Risk Kayıt ve Takip Formu'!F36</f>
        <v>0</v>
      </c>
      <c r="G36" s="108"/>
      <c r="H36" s="143">
        <f>'RD Bireysel'!D36</f>
        <v>0</v>
      </c>
      <c r="I36" s="144">
        <f>'RD Bireysel'!E36</f>
        <v>0</v>
      </c>
      <c r="J36" s="206">
        <f>'RD Bireysel'!G36</f>
        <v>0</v>
      </c>
      <c r="K36" s="149">
        <f>'Risk Kayıt ve Takip Formu'!K36</f>
        <v>0</v>
      </c>
      <c r="L36" s="208">
        <f>'RD Bireysel'!H36</f>
        <v>0</v>
      </c>
      <c r="M36" s="146">
        <f>'RD Bireysel'!F36</f>
        <v>0</v>
      </c>
      <c r="N36" s="147">
        <f>'Risk Kayıt ve Takip Formu'!N36</f>
        <v>0</v>
      </c>
      <c r="O36" s="156"/>
      <c r="P36" s="96" t="e">
        <f>'Risk Kayıt ve Takip Formu'!P36</f>
        <v>#DIV/0!</v>
      </c>
      <c r="Q36" s="96" t="e">
        <f>'Risk Kayıt ve Takip Formu'!Q36</f>
        <v>#DIV/0!</v>
      </c>
      <c r="R36" s="97" t="e">
        <f>'Risk Kayıt ve Takip Formu'!R36</f>
        <v>#DIV/0!</v>
      </c>
      <c r="S36" s="98" t="e">
        <f>'Risk Kayıt ve Takip Formu'!S36</f>
        <v>#DIV/0!</v>
      </c>
      <c r="T36" s="161">
        <f>'Risk Kayıt ve Takip Formu'!T36</f>
        <v>0</v>
      </c>
      <c r="U36" s="99" t="str">
        <f>'Risk Kayıt ve Takip Formu'!U36</f>
        <v>Seçiniz</v>
      </c>
      <c r="V36" s="98" t="b">
        <f>'Risk Kayıt ve Takip Formu'!V36</f>
        <v>0</v>
      </c>
      <c r="W36" s="162" t="e">
        <f>'Risk Kayıt ve Takip Formu'!W36</f>
        <v>#DIV/0!</v>
      </c>
      <c r="X36" s="98" t="e">
        <f>'Risk Kayıt ve Takip Formu'!X36</f>
        <v>#DIV/0!</v>
      </c>
      <c r="Y36" s="157">
        <f>'ÖRG Takip Formu'!Q38</f>
        <v>0</v>
      </c>
      <c r="Z36" s="157">
        <f>'ÖRG Takip Formu'!R38</f>
        <v>0</v>
      </c>
      <c r="AA36" s="157">
        <f>'ÖRG Takip Formu'!S38</f>
        <v>0</v>
      </c>
      <c r="AB36" s="158">
        <f>'ÖRG Takip Formu'!T38</f>
        <v>0</v>
      </c>
      <c r="AC36" s="108"/>
      <c r="AD36" s="102"/>
      <c r="AE36" s="235" t="str">
        <f>IF(AD36="Riski İndirgemek",COUNTIF($AD$4:AD36,"Riski İndirgemek"),"")</f>
        <v/>
      </c>
      <c r="AH36" s="103"/>
      <c r="AI36" s="90"/>
      <c r="AJ36" s="104"/>
      <c r="AK36" s="105"/>
      <c r="AL36" s="105"/>
      <c r="AM36" s="108"/>
    </row>
    <row r="37" spans="2:39" s="91" customFormat="1" ht="54.6" hidden="1" customHeight="1" thickBot="1" x14ac:dyDescent="0.3">
      <c r="B37" s="90"/>
      <c r="C37" s="204">
        <f>'Risk Kayıt ve Takip Formu'!C37</f>
        <v>0</v>
      </c>
      <c r="D37" s="204">
        <f>'Risk Kayıt ve Takip Formu'!D37</f>
        <v>0</v>
      </c>
      <c r="E37" s="92">
        <f>'Risk Kayıt ve Takip Formu'!E37</f>
        <v>0</v>
      </c>
      <c r="F37" s="204">
        <f>'Risk Kayıt ve Takip Formu'!F37</f>
        <v>0</v>
      </c>
      <c r="G37" s="108"/>
      <c r="H37" s="143">
        <f>'RD Bireysel'!D37</f>
        <v>0</v>
      </c>
      <c r="I37" s="144">
        <f>'RD Bireysel'!E37</f>
        <v>0</v>
      </c>
      <c r="J37" s="206">
        <f>'RD Bireysel'!G37</f>
        <v>0</v>
      </c>
      <c r="K37" s="149">
        <f>'Risk Kayıt ve Takip Formu'!K37</f>
        <v>0</v>
      </c>
      <c r="L37" s="208">
        <f>'RD Bireysel'!H37</f>
        <v>0</v>
      </c>
      <c r="M37" s="146">
        <f>'RD Bireysel'!F37</f>
        <v>0</v>
      </c>
      <c r="N37" s="147">
        <f>'Risk Kayıt ve Takip Formu'!N37</f>
        <v>0</v>
      </c>
      <c r="O37" s="156"/>
      <c r="P37" s="96" t="e">
        <f>'Risk Kayıt ve Takip Formu'!P37</f>
        <v>#DIV/0!</v>
      </c>
      <c r="Q37" s="96" t="e">
        <f>'Risk Kayıt ve Takip Formu'!Q37</f>
        <v>#DIV/0!</v>
      </c>
      <c r="R37" s="97" t="e">
        <f>'Risk Kayıt ve Takip Formu'!R37</f>
        <v>#DIV/0!</v>
      </c>
      <c r="S37" s="98" t="e">
        <f>'Risk Kayıt ve Takip Formu'!S37</f>
        <v>#DIV/0!</v>
      </c>
      <c r="T37" s="161">
        <f>'Risk Kayıt ve Takip Formu'!T37</f>
        <v>0</v>
      </c>
      <c r="U37" s="99" t="str">
        <f>'Risk Kayıt ve Takip Formu'!U37</f>
        <v>Seçiniz</v>
      </c>
      <c r="V37" s="98" t="b">
        <f>'Risk Kayıt ve Takip Formu'!V37</f>
        <v>0</v>
      </c>
      <c r="W37" s="162" t="e">
        <f>'Risk Kayıt ve Takip Formu'!W37</f>
        <v>#DIV/0!</v>
      </c>
      <c r="X37" s="98" t="e">
        <f>'Risk Kayıt ve Takip Formu'!X37</f>
        <v>#DIV/0!</v>
      </c>
      <c r="Y37" s="157">
        <f>'ÖRG Takip Formu'!Q39</f>
        <v>0</v>
      </c>
      <c r="Z37" s="157">
        <f>'ÖRG Takip Formu'!R39</f>
        <v>0</v>
      </c>
      <c r="AA37" s="157">
        <f>'ÖRG Takip Formu'!S39</f>
        <v>0</v>
      </c>
      <c r="AB37" s="158">
        <f>'ÖRG Takip Formu'!T39</f>
        <v>0</v>
      </c>
      <c r="AC37" s="108"/>
      <c r="AD37" s="102"/>
      <c r="AE37" s="235" t="str">
        <f>IF(AD37="Riski İndirgemek",COUNTIF($AD$4:AD37,"Riski İndirgemek"),"")</f>
        <v/>
      </c>
      <c r="AH37" s="103"/>
      <c r="AI37" s="90"/>
      <c r="AJ37" s="104"/>
      <c r="AK37" s="105"/>
      <c r="AL37" s="105"/>
      <c r="AM37" s="108"/>
    </row>
    <row r="38" spans="2:39" s="91" customFormat="1" ht="54.6" hidden="1" customHeight="1" thickBot="1" x14ac:dyDescent="0.3">
      <c r="B38" s="90"/>
      <c r="C38" s="204">
        <f>'Risk Kayıt ve Takip Formu'!C38</f>
        <v>0</v>
      </c>
      <c r="D38" s="204">
        <f>'Risk Kayıt ve Takip Formu'!D38</f>
        <v>0</v>
      </c>
      <c r="E38" s="92">
        <f>'Risk Kayıt ve Takip Formu'!E38</f>
        <v>0</v>
      </c>
      <c r="F38" s="204">
        <f>'Risk Kayıt ve Takip Formu'!F38</f>
        <v>0</v>
      </c>
      <c r="G38" s="108"/>
      <c r="H38" s="143">
        <f>'RD Bireysel'!D38</f>
        <v>0</v>
      </c>
      <c r="I38" s="144">
        <f>'RD Bireysel'!E38</f>
        <v>0</v>
      </c>
      <c r="J38" s="206">
        <f>'RD Bireysel'!G38</f>
        <v>0</v>
      </c>
      <c r="K38" s="149">
        <f>'Risk Kayıt ve Takip Formu'!K38</f>
        <v>0</v>
      </c>
      <c r="L38" s="208">
        <f>'RD Bireysel'!H38</f>
        <v>0</v>
      </c>
      <c r="M38" s="146">
        <f>'RD Bireysel'!F38</f>
        <v>0</v>
      </c>
      <c r="N38" s="147">
        <f>'Risk Kayıt ve Takip Formu'!N38</f>
        <v>0</v>
      </c>
      <c r="O38" s="156"/>
      <c r="P38" s="96" t="e">
        <f>'Risk Kayıt ve Takip Formu'!P38</f>
        <v>#DIV/0!</v>
      </c>
      <c r="Q38" s="96" t="e">
        <f>'Risk Kayıt ve Takip Formu'!Q38</f>
        <v>#DIV/0!</v>
      </c>
      <c r="R38" s="97" t="e">
        <f>'Risk Kayıt ve Takip Formu'!R38</f>
        <v>#DIV/0!</v>
      </c>
      <c r="S38" s="98" t="e">
        <f>'Risk Kayıt ve Takip Formu'!S38</f>
        <v>#DIV/0!</v>
      </c>
      <c r="T38" s="161">
        <f>'Risk Kayıt ve Takip Formu'!T38</f>
        <v>0</v>
      </c>
      <c r="U38" s="99" t="str">
        <f>'Risk Kayıt ve Takip Formu'!U38</f>
        <v>Seçiniz</v>
      </c>
      <c r="V38" s="98" t="b">
        <f>'Risk Kayıt ve Takip Formu'!V38</f>
        <v>0</v>
      </c>
      <c r="W38" s="162" t="e">
        <f>'Risk Kayıt ve Takip Formu'!W38</f>
        <v>#DIV/0!</v>
      </c>
      <c r="X38" s="98" t="e">
        <f>'Risk Kayıt ve Takip Formu'!X38</f>
        <v>#DIV/0!</v>
      </c>
      <c r="Y38" s="157">
        <f>'ÖRG Takip Formu'!Q40</f>
        <v>0</v>
      </c>
      <c r="Z38" s="157">
        <f>'ÖRG Takip Formu'!R40</f>
        <v>0</v>
      </c>
      <c r="AA38" s="157">
        <f>'ÖRG Takip Formu'!S40</f>
        <v>0</v>
      </c>
      <c r="AB38" s="158">
        <f>'ÖRG Takip Formu'!T40</f>
        <v>0</v>
      </c>
      <c r="AC38" s="108"/>
      <c r="AD38" s="102"/>
      <c r="AE38" s="235" t="str">
        <f>IF(AD38="Riski İndirgemek",COUNTIF($AD$4:AD38,"Riski İndirgemek"),"")</f>
        <v/>
      </c>
      <c r="AH38" s="103"/>
      <c r="AI38" s="90"/>
      <c r="AJ38" s="104"/>
      <c r="AK38" s="105"/>
      <c r="AL38" s="105"/>
      <c r="AM38" s="108"/>
    </row>
    <row r="39" spans="2:39" s="91" customFormat="1" ht="54.6" hidden="1" customHeight="1" thickBot="1" x14ac:dyDescent="0.3">
      <c r="B39" s="90"/>
      <c r="C39" s="204">
        <f>'Risk Kayıt ve Takip Formu'!C39</f>
        <v>0</v>
      </c>
      <c r="D39" s="204">
        <f>'Risk Kayıt ve Takip Formu'!D39</f>
        <v>0</v>
      </c>
      <c r="E39" s="92">
        <f>'Risk Kayıt ve Takip Formu'!E39</f>
        <v>0</v>
      </c>
      <c r="F39" s="204">
        <f>'Risk Kayıt ve Takip Formu'!F39</f>
        <v>0</v>
      </c>
      <c r="G39" s="108"/>
      <c r="H39" s="143">
        <f>'RD Bireysel'!D39</f>
        <v>0</v>
      </c>
      <c r="I39" s="144">
        <f>'RD Bireysel'!E39</f>
        <v>0</v>
      </c>
      <c r="J39" s="206">
        <f>'RD Bireysel'!G39</f>
        <v>0</v>
      </c>
      <c r="K39" s="149">
        <f>'Risk Kayıt ve Takip Formu'!K39</f>
        <v>0</v>
      </c>
      <c r="L39" s="208">
        <f>'RD Bireysel'!H39</f>
        <v>0</v>
      </c>
      <c r="M39" s="146">
        <f>'RD Bireysel'!F39</f>
        <v>0</v>
      </c>
      <c r="N39" s="147">
        <f>'Risk Kayıt ve Takip Formu'!N39</f>
        <v>0</v>
      </c>
      <c r="O39" s="156"/>
      <c r="P39" s="96" t="e">
        <f>'Risk Kayıt ve Takip Formu'!P39</f>
        <v>#DIV/0!</v>
      </c>
      <c r="Q39" s="96" t="e">
        <f>'Risk Kayıt ve Takip Formu'!Q39</f>
        <v>#DIV/0!</v>
      </c>
      <c r="R39" s="97" t="e">
        <f>'Risk Kayıt ve Takip Formu'!R39</f>
        <v>#DIV/0!</v>
      </c>
      <c r="S39" s="98" t="e">
        <f>'Risk Kayıt ve Takip Formu'!S39</f>
        <v>#DIV/0!</v>
      </c>
      <c r="T39" s="161">
        <f>'Risk Kayıt ve Takip Formu'!T39</f>
        <v>0</v>
      </c>
      <c r="U39" s="99" t="str">
        <f>'Risk Kayıt ve Takip Formu'!U39</f>
        <v>Seçiniz</v>
      </c>
      <c r="V39" s="98" t="b">
        <f>'Risk Kayıt ve Takip Formu'!V39</f>
        <v>0</v>
      </c>
      <c r="W39" s="162" t="e">
        <f>'Risk Kayıt ve Takip Formu'!W39</f>
        <v>#DIV/0!</v>
      </c>
      <c r="X39" s="98" t="e">
        <f>'Risk Kayıt ve Takip Formu'!X39</f>
        <v>#DIV/0!</v>
      </c>
      <c r="Y39" s="157">
        <f>'ÖRG Takip Formu'!Q41</f>
        <v>0</v>
      </c>
      <c r="Z39" s="157">
        <f>'ÖRG Takip Formu'!R41</f>
        <v>0</v>
      </c>
      <c r="AA39" s="157">
        <f>'ÖRG Takip Formu'!S41</f>
        <v>0</v>
      </c>
      <c r="AB39" s="158">
        <f>'ÖRG Takip Formu'!T41</f>
        <v>0</v>
      </c>
      <c r="AC39" s="108"/>
      <c r="AD39" s="102"/>
      <c r="AE39" s="235" t="str">
        <f>IF(AD39="Riski İndirgemek",COUNTIF($AD$4:AD39,"Riski İndirgemek"),"")</f>
        <v/>
      </c>
      <c r="AH39" s="103"/>
      <c r="AI39" s="90"/>
      <c r="AJ39" s="104"/>
      <c r="AK39" s="105"/>
      <c r="AL39" s="105"/>
      <c r="AM39" s="108"/>
    </row>
    <row r="40" spans="2:39" s="91" customFormat="1" ht="54.6" hidden="1" customHeight="1" thickBot="1" x14ac:dyDescent="0.3">
      <c r="B40" s="90"/>
      <c r="C40" s="204">
        <f>'Risk Kayıt ve Takip Formu'!C40</f>
        <v>0</v>
      </c>
      <c r="D40" s="204">
        <f>'Risk Kayıt ve Takip Formu'!D40</f>
        <v>0</v>
      </c>
      <c r="E40" s="92">
        <f>'Risk Kayıt ve Takip Formu'!E40</f>
        <v>0</v>
      </c>
      <c r="F40" s="204">
        <f>'Risk Kayıt ve Takip Formu'!F40</f>
        <v>0</v>
      </c>
      <c r="G40" s="108"/>
      <c r="H40" s="143">
        <f>'RD Bireysel'!D40</f>
        <v>0</v>
      </c>
      <c r="I40" s="144">
        <f>'RD Bireysel'!E40</f>
        <v>0</v>
      </c>
      <c r="J40" s="206">
        <f>'RD Bireysel'!G40</f>
        <v>0</v>
      </c>
      <c r="K40" s="149">
        <f>'Risk Kayıt ve Takip Formu'!K40</f>
        <v>0</v>
      </c>
      <c r="L40" s="208">
        <f>'RD Bireysel'!H40</f>
        <v>0</v>
      </c>
      <c r="M40" s="146">
        <f>'RD Bireysel'!F40</f>
        <v>0</v>
      </c>
      <c r="N40" s="147">
        <f>'Risk Kayıt ve Takip Formu'!N40</f>
        <v>0</v>
      </c>
      <c r="O40" s="156"/>
      <c r="P40" s="96" t="e">
        <f>'Risk Kayıt ve Takip Formu'!P40</f>
        <v>#DIV/0!</v>
      </c>
      <c r="Q40" s="96" t="e">
        <f>'Risk Kayıt ve Takip Formu'!Q40</f>
        <v>#DIV/0!</v>
      </c>
      <c r="R40" s="97" t="e">
        <f>'Risk Kayıt ve Takip Formu'!R40</f>
        <v>#DIV/0!</v>
      </c>
      <c r="S40" s="98" t="e">
        <f>'Risk Kayıt ve Takip Formu'!S40</f>
        <v>#DIV/0!</v>
      </c>
      <c r="T40" s="161">
        <f>'Risk Kayıt ve Takip Formu'!T40</f>
        <v>0</v>
      </c>
      <c r="U40" s="99" t="str">
        <f>'Risk Kayıt ve Takip Formu'!U40</f>
        <v>Seçiniz</v>
      </c>
      <c r="V40" s="98" t="b">
        <f>'Risk Kayıt ve Takip Formu'!V40</f>
        <v>0</v>
      </c>
      <c r="W40" s="162" t="e">
        <f>'Risk Kayıt ve Takip Formu'!W40</f>
        <v>#DIV/0!</v>
      </c>
      <c r="X40" s="98" t="e">
        <f>'Risk Kayıt ve Takip Formu'!X40</f>
        <v>#DIV/0!</v>
      </c>
      <c r="Y40" s="157">
        <f>'ÖRG Takip Formu'!Q42</f>
        <v>0</v>
      </c>
      <c r="Z40" s="157">
        <f>'ÖRG Takip Formu'!R42</f>
        <v>0</v>
      </c>
      <c r="AA40" s="157">
        <f>'ÖRG Takip Formu'!S42</f>
        <v>0</v>
      </c>
      <c r="AB40" s="158">
        <f>'ÖRG Takip Formu'!T42</f>
        <v>0</v>
      </c>
      <c r="AC40" s="108"/>
      <c r="AD40" s="102"/>
      <c r="AE40" s="235" t="str">
        <f>IF(AD40="Riski İndirgemek",COUNTIF($AD$4:AD40,"Riski İndirgemek"),"")</f>
        <v/>
      </c>
      <c r="AH40" s="103"/>
      <c r="AI40" s="90"/>
      <c r="AJ40" s="104"/>
      <c r="AK40" s="105"/>
      <c r="AL40" s="105"/>
      <c r="AM40" s="108"/>
    </row>
    <row r="41" spans="2:39" s="91" customFormat="1" ht="54.6" hidden="1" customHeight="1" thickBot="1" x14ac:dyDescent="0.3">
      <c r="B41" s="90"/>
      <c r="C41" s="204">
        <f>'Risk Kayıt ve Takip Formu'!C41</f>
        <v>0</v>
      </c>
      <c r="D41" s="204">
        <f>'Risk Kayıt ve Takip Formu'!D41</f>
        <v>0</v>
      </c>
      <c r="E41" s="92">
        <f>'Risk Kayıt ve Takip Formu'!E41</f>
        <v>0</v>
      </c>
      <c r="F41" s="204">
        <f>'Risk Kayıt ve Takip Formu'!F41</f>
        <v>0</v>
      </c>
      <c r="G41" s="108"/>
      <c r="H41" s="143">
        <f>'RD Bireysel'!D41</f>
        <v>0</v>
      </c>
      <c r="I41" s="144">
        <f>'RD Bireysel'!E41</f>
        <v>0</v>
      </c>
      <c r="J41" s="206">
        <f>'RD Bireysel'!G41</f>
        <v>0</v>
      </c>
      <c r="K41" s="149">
        <f>'Risk Kayıt ve Takip Formu'!K41</f>
        <v>0</v>
      </c>
      <c r="L41" s="208">
        <f>'RD Bireysel'!H41</f>
        <v>0</v>
      </c>
      <c r="M41" s="146">
        <f>'RD Bireysel'!F41</f>
        <v>0</v>
      </c>
      <c r="N41" s="147">
        <f>'Risk Kayıt ve Takip Formu'!N41</f>
        <v>0</v>
      </c>
      <c r="O41" s="156"/>
      <c r="P41" s="96" t="e">
        <f>'Risk Kayıt ve Takip Formu'!P41</f>
        <v>#DIV/0!</v>
      </c>
      <c r="Q41" s="96" t="e">
        <f>'Risk Kayıt ve Takip Formu'!Q41</f>
        <v>#DIV/0!</v>
      </c>
      <c r="R41" s="97" t="e">
        <f>'Risk Kayıt ve Takip Formu'!R41</f>
        <v>#DIV/0!</v>
      </c>
      <c r="S41" s="98" t="e">
        <f>'Risk Kayıt ve Takip Formu'!S41</f>
        <v>#DIV/0!</v>
      </c>
      <c r="T41" s="161">
        <f>'Risk Kayıt ve Takip Formu'!T41</f>
        <v>0</v>
      </c>
      <c r="U41" s="99" t="str">
        <f>'Risk Kayıt ve Takip Formu'!U41</f>
        <v>Seçiniz</v>
      </c>
      <c r="V41" s="98" t="b">
        <f>'Risk Kayıt ve Takip Formu'!V41</f>
        <v>0</v>
      </c>
      <c r="W41" s="162" t="e">
        <f>'Risk Kayıt ve Takip Formu'!W41</f>
        <v>#DIV/0!</v>
      </c>
      <c r="X41" s="98" t="e">
        <f>'Risk Kayıt ve Takip Formu'!X41</f>
        <v>#DIV/0!</v>
      </c>
      <c r="Y41" s="157">
        <f>'ÖRG Takip Formu'!Q43</f>
        <v>0</v>
      </c>
      <c r="Z41" s="157">
        <f>'ÖRG Takip Formu'!R43</f>
        <v>0</v>
      </c>
      <c r="AA41" s="157">
        <f>'ÖRG Takip Formu'!S43</f>
        <v>0</v>
      </c>
      <c r="AB41" s="158">
        <f>'ÖRG Takip Formu'!T43</f>
        <v>0</v>
      </c>
      <c r="AC41" s="108"/>
      <c r="AD41" s="102"/>
      <c r="AE41" s="235" t="str">
        <f>IF(AD41="Riski İndirgemek",COUNTIF($AD$4:AD41,"Riski İndirgemek"),"")</f>
        <v/>
      </c>
      <c r="AH41" s="103"/>
      <c r="AI41" s="90"/>
      <c r="AJ41" s="104"/>
      <c r="AK41" s="105"/>
      <c r="AL41" s="105"/>
      <c r="AM41" s="108"/>
    </row>
    <row r="42" spans="2:39" s="91" customFormat="1" ht="54.6" hidden="1" customHeight="1" thickBot="1" x14ac:dyDescent="0.3">
      <c r="B42" s="90"/>
      <c r="C42" s="204">
        <f>'Risk Kayıt ve Takip Formu'!C42</f>
        <v>0</v>
      </c>
      <c r="D42" s="204">
        <f>'Risk Kayıt ve Takip Formu'!D42</f>
        <v>0</v>
      </c>
      <c r="E42" s="92">
        <f>'Risk Kayıt ve Takip Formu'!E42</f>
        <v>0</v>
      </c>
      <c r="F42" s="204">
        <f>'Risk Kayıt ve Takip Formu'!F42</f>
        <v>0</v>
      </c>
      <c r="G42" s="108"/>
      <c r="H42" s="143">
        <f>'RD Bireysel'!D42</f>
        <v>0</v>
      </c>
      <c r="I42" s="144">
        <f>'RD Bireysel'!E42</f>
        <v>0</v>
      </c>
      <c r="J42" s="206">
        <f>'RD Bireysel'!G42</f>
        <v>0</v>
      </c>
      <c r="K42" s="149">
        <f>'Risk Kayıt ve Takip Formu'!K42</f>
        <v>0</v>
      </c>
      <c r="L42" s="208">
        <f>'RD Bireysel'!H42</f>
        <v>0</v>
      </c>
      <c r="M42" s="146">
        <f>'RD Bireysel'!F42</f>
        <v>0</v>
      </c>
      <c r="N42" s="147">
        <f>'Risk Kayıt ve Takip Formu'!N42</f>
        <v>0</v>
      </c>
      <c r="O42" s="156"/>
      <c r="P42" s="96" t="e">
        <f>'Risk Kayıt ve Takip Formu'!P42</f>
        <v>#DIV/0!</v>
      </c>
      <c r="Q42" s="96" t="e">
        <f>'Risk Kayıt ve Takip Formu'!Q42</f>
        <v>#DIV/0!</v>
      </c>
      <c r="R42" s="97" t="e">
        <f>'Risk Kayıt ve Takip Formu'!R42</f>
        <v>#DIV/0!</v>
      </c>
      <c r="S42" s="98" t="e">
        <f>'Risk Kayıt ve Takip Formu'!S42</f>
        <v>#DIV/0!</v>
      </c>
      <c r="T42" s="161">
        <f>'Risk Kayıt ve Takip Formu'!T42</f>
        <v>0</v>
      </c>
      <c r="U42" s="99" t="str">
        <f>'Risk Kayıt ve Takip Formu'!U42</f>
        <v>Seçiniz</v>
      </c>
      <c r="V42" s="98" t="b">
        <f>'Risk Kayıt ve Takip Formu'!V42</f>
        <v>0</v>
      </c>
      <c r="W42" s="162" t="e">
        <f>'Risk Kayıt ve Takip Formu'!W42</f>
        <v>#DIV/0!</v>
      </c>
      <c r="X42" s="98" t="e">
        <f>'Risk Kayıt ve Takip Formu'!X42</f>
        <v>#DIV/0!</v>
      </c>
      <c r="Y42" s="157">
        <f>'ÖRG Takip Formu'!Q44</f>
        <v>0</v>
      </c>
      <c r="Z42" s="157">
        <f>'ÖRG Takip Formu'!R44</f>
        <v>0</v>
      </c>
      <c r="AA42" s="157">
        <f>'ÖRG Takip Formu'!S44</f>
        <v>0</v>
      </c>
      <c r="AB42" s="158">
        <f>'ÖRG Takip Formu'!T44</f>
        <v>0</v>
      </c>
      <c r="AC42" s="108"/>
      <c r="AD42" s="102"/>
      <c r="AE42" s="235" t="str">
        <f>IF(AD42="Riski İndirgemek",COUNTIF($AD$4:AD42,"Riski İndirgemek"),"")</f>
        <v/>
      </c>
      <c r="AH42" s="103"/>
      <c r="AI42" s="90"/>
      <c r="AJ42" s="104"/>
      <c r="AK42" s="105"/>
      <c r="AL42" s="105"/>
      <c r="AM42" s="108"/>
    </row>
    <row r="43" spans="2:39" s="91" customFormat="1" ht="54.6" hidden="1" customHeight="1" thickBot="1" x14ac:dyDescent="0.3">
      <c r="B43" s="90"/>
      <c r="C43" s="204">
        <f>'Risk Kayıt ve Takip Formu'!C43</f>
        <v>0</v>
      </c>
      <c r="D43" s="204">
        <f>'Risk Kayıt ve Takip Formu'!D43</f>
        <v>0</v>
      </c>
      <c r="E43" s="92">
        <f>'Risk Kayıt ve Takip Formu'!E43</f>
        <v>0</v>
      </c>
      <c r="F43" s="204">
        <f>'Risk Kayıt ve Takip Formu'!F43</f>
        <v>0</v>
      </c>
      <c r="G43" s="108"/>
      <c r="H43" s="143">
        <f>'RD Bireysel'!D43</f>
        <v>0</v>
      </c>
      <c r="I43" s="144">
        <f>'RD Bireysel'!E43</f>
        <v>0</v>
      </c>
      <c r="J43" s="206">
        <f>'RD Bireysel'!G43</f>
        <v>0</v>
      </c>
      <c r="K43" s="149">
        <f>'Risk Kayıt ve Takip Formu'!K43</f>
        <v>0</v>
      </c>
      <c r="L43" s="208">
        <f>'RD Bireysel'!H43</f>
        <v>0</v>
      </c>
      <c r="M43" s="146">
        <f>'RD Bireysel'!F43</f>
        <v>0</v>
      </c>
      <c r="N43" s="147">
        <f>'Risk Kayıt ve Takip Formu'!N43</f>
        <v>0</v>
      </c>
      <c r="O43" s="156"/>
      <c r="P43" s="96" t="e">
        <f>'Risk Kayıt ve Takip Formu'!P43</f>
        <v>#DIV/0!</v>
      </c>
      <c r="Q43" s="96" t="e">
        <f>'Risk Kayıt ve Takip Formu'!Q43</f>
        <v>#DIV/0!</v>
      </c>
      <c r="R43" s="97" t="e">
        <f>'Risk Kayıt ve Takip Formu'!R43</f>
        <v>#DIV/0!</v>
      </c>
      <c r="S43" s="98" t="e">
        <f>'Risk Kayıt ve Takip Formu'!S43</f>
        <v>#DIV/0!</v>
      </c>
      <c r="T43" s="161">
        <f>'Risk Kayıt ve Takip Formu'!T43</f>
        <v>0</v>
      </c>
      <c r="U43" s="99" t="str">
        <f>'Risk Kayıt ve Takip Formu'!U43</f>
        <v>Seçiniz</v>
      </c>
      <c r="V43" s="98" t="b">
        <f>'Risk Kayıt ve Takip Formu'!V43</f>
        <v>0</v>
      </c>
      <c r="W43" s="162" t="e">
        <f>'Risk Kayıt ve Takip Formu'!W43</f>
        <v>#DIV/0!</v>
      </c>
      <c r="X43" s="98" t="e">
        <f>'Risk Kayıt ve Takip Formu'!X43</f>
        <v>#DIV/0!</v>
      </c>
      <c r="Y43" s="157">
        <f>'ÖRG Takip Formu'!Q45</f>
        <v>0</v>
      </c>
      <c r="Z43" s="157">
        <f>'ÖRG Takip Formu'!R45</f>
        <v>0</v>
      </c>
      <c r="AA43" s="157">
        <f>'ÖRG Takip Formu'!S45</f>
        <v>0</v>
      </c>
      <c r="AB43" s="158">
        <f>'ÖRG Takip Formu'!T45</f>
        <v>0</v>
      </c>
      <c r="AC43" s="108"/>
      <c r="AD43" s="102"/>
      <c r="AE43" s="235" t="str">
        <f>IF(AD43="Riski İndirgemek",COUNTIF($AD$4:AD43,"Riski İndirgemek"),"")</f>
        <v/>
      </c>
      <c r="AH43" s="103"/>
      <c r="AI43" s="90"/>
      <c r="AJ43" s="104"/>
      <c r="AK43" s="105"/>
      <c r="AL43" s="105"/>
      <c r="AM43" s="108"/>
    </row>
    <row r="44" spans="2:39" s="91" customFormat="1" ht="54.6" hidden="1" customHeight="1" x14ac:dyDescent="0.25">
      <c r="B44" s="90"/>
      <c r="C44" s="204">
        <f>'Risk Kayıt ve Takip Formu'!C44</f>
        <v>0</v>
      </c>
      <c r="D44" s="204">
        <f>'Risk Kayıt ve Takip Formu'!D44</f>
        <v>0</v>
      </c>
      <c r="E44" s="92">
        <f>'Risk Kayıt ve Takip Formu'!E44</f>
        <v>0</v>
      </c>
      <c r="F44" s="204">
        <f>'Risk Kayıt ve Takip Formu'!F44</f>
        <v>0</v>
      </c>
      <c r="G44" s="108"/>
      <c r="H44" s="143">
        <f>'RD Bireysel'!D44</f>
        <v>0</v>
      </c>
      <c r="I44" s="144">
        <f>'RD Bireysel'!E44</f>
        <v>0</v>
      </c>
      <c r="J44" s="206">
        <f>'RD Bireysel'!G44</f>
        <v>0</v>
      </c>
      <c r="K44" s="149">
        <f>'Risk Kayıt ve Takip Formu'!K44</f>
        <v>0</v>
      </c>
      <c r="L44" s="208">
        <f>'RD Bireysel'!H44</f>
        <v>0</v>
      </c>
      <c r="M44" s="146">
        <f>'RD Bireysel'!F44</f>
        <v>0</v>
      </c>
      <c r="N44" s="147">
        <f>'Risk Kayıt ve Takip Formu'!N44</f>
        <v>0</v>
      </c>
      <c r="O44" s="156"/>
      <c r="P44" s="96" t="e">
        <f>'Risk Kayıt ve Takip Formu'!P44</f>
        <v>#DIV/0!</v>
      </c>
      <c r="Q44" s="96" t="e">
        <f>'Risk Kayıt ve Takip Formu'!Q44</f>
        <v>#DIV/0!</v>
      </c>
      <c r="R44" s="97" t="e">
        <f>'Risk Kayıt ve Takip Formu'!R44</f>
        <v>#DIV/0!</v>
      </c>
      <c r="S44" s="98" t="e">
        <f>'Risk Kayıt ve Takip Formu'!S44</f>
        <v>#DIV/0!</v>
      </c>
      <c r="T44" s="161">
        <f>'Risk Kayıt ve Takip Formu'!T44</f>
        <v>0</v>
      </c>
      <c r="U44" s="99" t="str">
        <f>'Risk Kayıt ve Takip Formu'!U44</f>
        <v>Seçiniz</v>
      </c>
      <c r="V44" s="98" t="b">
        <f>'Risk Kayıt ve Takip Formu'!V44</f>
        <v>0</v>
      </c>
      <c r="W44" s="162" t="e">
        <f>'Risk Kayıt ve Takip Formu'!W44</f>
        <v>#DIV/0!</v>
      </c>
      <c r="X44" s="98" t="e">
        <f>'Risk Kayıt ve Takip Formu'!X44</f>
        <v>#DIV/0!</v>
      </c>
      <c r="Y44" s="157">
        <f>'ÖRG Takip Formu'!Q46</f>
        <v>0</v>
      </c>
      <c r="Z44" s="157">
        <f>'ÖRG Takip Formu'!R46</f>
        <v>0</v>
      </c>
      <c r="AA44" s="157">
        <f>'ÖRG Takip Formu'!S46</f>
        <v>0</v>
      </c>
      <c r="AB44" s="158">
        <f>'ÖRG Takip Formu'!T46</f>
        <v>0</v>
      </c>
      <c r="AC44" s="108"/>
      <c r="AD44" s="102"/>
      <c r="AE44" s="235" t="str">
        <f>IF(AD44="Riski İndirgemek",COUNTIF($AD$4:AD44,"Riski İndirgemek"),"")</f>
        <v/>
      </c>
      <c r="AH44" s="103"/>
      <c r="AI44" s="90"/>
      <c r="AJ44" s="104"/>
      <c r="AK44" s="105"/>
      <c r="AL44" s="105"/>
      <c r="AM44" s="108"/>
    </row>
    <row r="45" spans="2:39" x14ac:dyDescent="0.25">
      <c r="C45" s="92"/>
      <c r="D45" s="92"/>
      <c r="E45" s="92"/>
      <c r="F45" s="92"/>
      <c r="N45" s="159"/>
    </row>
    <row r="46" spans="2:39" x14ac:dyDescent="0.25">
      <c r="D46" s="92"/>
      <c r="E46" s="92"/>
      <c r="F46" s="92"/>
      <c r="N46" s="159"/>
    </row>
    <row r="47" spans="2:39" x14ac:dyDescent="0.25">
      <c r="C47" s="92"/>
      <c r="D47" s="92"/>
      <c r="E47" s="92"/>
      <c r="F47" s="92"/>
      <c r="N47" s="159"/>
    </row>
    <row r="48" spans="2:39" x14ac:dyDescent="0.25">
      <c r="C48" s="92"/>
      <c r="D48" s="92"/>
      <c r="E48" s="92"/>
      <c r="F48" s="92"/>
      <c r="N48" s="159"/>
    </row>
    <row r="49" spans="3:14" x14ac:dyDescent="0.25">
      <c r="C49" s="92"/>
      <c r="D49" s="92"/>
      <c r="E49" s="92"/>
      <c r="F49" s="92"/>
      <c r="N49" s="159"/>
    </row>
  </sheetData>
  <sheetProtection sheet="1" objects="1" scenarios="1"/>
  <autoFilter ref="B3:AM44" xr:uid="{00000000-0009-0000-0000-000002000000}"/>
  <mergeCells count="7">
    <mergeCell ref="C1:AH1"/>
    <mergeCell ref="AJ1:AL1"/>
    <mergeCell ref="C2:F2"/>
    <mergeCell ref="H2:N2"/>
    <mergeCell ref="P2:AB2"/>
    <mergeCell ref="AD2:AH2"/>
    <mergeCell ref="AJ2:AL2"/>
  </mergeCells>
  <phoneticPr fontId="21" type="noConversion"/>
  <conditionalFormatting sqref="P4:Q44">
    <cfRule type="cellIs" dxfId="56" priority="21" operator="equal">
      <formula>2</formula>
    </cfRule>
    <cfRule type="containsText" dxfId="55" priority="22" operator="containsText" text="5">
      <formula>NOT(ISERROR(SEARCH("5",P4)))</formula>
    </cfRule>
    <cfRule type="containsText" dxfId="54" priority="23" operator="containsText" text="4">
      <formula>NOT(ISERROR(SEARCH("4",P4)))</formula>
    </cfRule>
    <cfRule type="containsText" dxfId="53" priority="24" operator="containsText" text="3">
      <formula>NOT(ISERROR(SEARCH("3",P4)))</formula>
    </cfRule>
    <cfRule type="containsText" dxfId="52" priority="25" operator="containsText" text="1">
      <formula>NOT(ISERROR(SEARCH("1",P4)))</formula>
    </cfRule>
  </conditionalFormatting>
  <conditionalFormatting sqref="S4:S44">
    <cfRule type="containsText" dxfId="51" priority="15" operator="containsText" text="&quot;--&quot;">
      <formula>NOT(ISERROR(SEARCH("""--""",S4)))</formula>
    </cfRule>
    <cfRule type="containsText" dxfId="50" priority="16" operator="containsText" text="ÇOK YÜKSEK">
      <formula>NOT(ISERROR(SEARCH("ÇOK YÜKSEK",S4)))</formula>
    </cfRule>
    <cfRule type="containsText" dxfId="49" priority="17" operator="containsText" text="YÜKSEK">
      <formula>NOT(ISERROR(SEARCH("YÜKSEK",S4)))</formula>
    </cfRule>
    <cfRule type="containsText" dxfId="48" priority="18" operator="containsText" text="ORTA">
      <formula>NOT(ISERROR(SEARCH("ORTA",S4)))</formula>
    </cfRule>
    <cfRule type="beginsWith" dxfId="47" priority="19" operator="beginsWith" text="DÜŞÜK">
      <formula>LEFT(S4,LEN("DÜŞÜK"))="DÜŞÜK"</formula>
    </cfRule>
    <cfRule type="containsText" dxfId="46" priority="20" operator="containsText" text="ÇOK DÜŞ">
      <formula>NOT(ISERROR(SEARCH("ÇOK DÜŞ",S4)))</formula>
    </cfRule>
  </conditionalFormatting>
  <conditionalFormatting sqref="U4:U44">
    <cfRule type="containsText" dxfId="45" priority="5" operator="containsText" text="Yetersiz">
      <formula>NOT(ISERROR(SEARCH("Yetersiz",U4)))</formula>
    </cfRule>
    <cfRule type="containsText" dxfId="44" priority="6" operator="containsText" text="Etkin">
      <formula>NOT(ISERROR(SEARCH("Etkin",U4)))</formula>
    </cfRule>
    <cfRule type="containsText" dxfId="43" priority="7" operator="containsText" text="Gelişmeye">
      <formula>NOT(ISERROR(SEARCH("Gelişmeye",U4)))</formula>
    </cfRule>
    <cfRule type="containsText" dxfId="42" priority="8" operator="containsText" text="Zayıf">
      <formula>NOT(ISERROR(SEARCH("Zayıf",U4)))</formula>
    </cfRule>
  </conditionalFormatting>
  <conditionalFormatting sqref="X4:X44">
    <cfRule type="containsText" dxfId="41" priority="9" operator="containsText" text="&quot;--&quot;">
      <formula>NOT(ISERROR(SEARCH("""--""",X4)))</formula>
    </cfRule>
    <cfRule type="containsText" dxfId="40" priority="10" operator="containsText" text="ÇOK YÜKSEK">
      <formula>NOT(ISERROR(SEARCH("ÇOK YÜKSEK",X4)))</formula>
    </cfRule>
    <cfRule type="containsText" dxfId="39" priority="11" operator="containsText" text="YÜKSEK">
      <formula>NOT(ISERROR(SEARCH("YÜKSEK",X4)))</formula>
    </cfRule>
    <cfRule type="containsText" dxfId="38" priority="12" operator="containsText" text="ORTA">
      <formula>NOT(ISERROR(SEARCH("ORTA",X4)))</formula>
    </cfRule>
    <cfRule type="beginsWith" dxfId="37" priority="13" operator="beginsWith" text="DÜŞÜK">
      <formula>LEFT(X4,LEN("DÜŞÜK"))="DÜŞÜK"</formula>
    </cfRule>
    <cfRule type="containsText" dxfId="36" priority="14" operator="containsText" text="ÇOK DÜŞ">
      <formula>NOT(ISERROR(SEARCH("ÇOK DÜŞ",X4)))</formula>
    </cfRule>
  </conditionalFormatting>
  <conditionalFormatting sqref="AD4:AE4 AD5:AD18 AE5:AE44">
    <cfRule type="containsText" dxfId="35" priority="1" operator="containsText" text="Riski İndirgemek">
      <formula>NOT(ISERROR(SEARCH("Riski İndirgemek",AD4)))</formula>
    </cfRule>
  </conditionalFormatting>
  <dataValidations count="4">
    <dataValidation type="list" allowBlank="1" showInputMessage="1" showErrorMessage="1" sqref="U4:U44" xr:uid="{DC6D7264-B909-44EB-9616-2A00676C6572}">
      <formula1>"Etkin Değil ve Yetersiz, Zayıf, Gelişmeye Açık, Etkin ve Yeterli, Seçiniz, --"</formula1>
    </dataValidation>
    <dataValidation type="list" allowBlank="1" showInputMessage="1" showErrorMessage="1" sqref="AD4:AD44" xr:uid="{31CD74A7-7A5C-4BCF-8737-A7F19F62F7A6}">
      <formula1>"Seçiniz, Riskten Kaçınmak, Riski Transfer Etmek, Riski Kabul Etmek, Riski İndirgemek"</formula1>
    </dataValidation>
    <dataValidation type="list" allowBlank="1" showInputMessage="1" showErrorMessage="1" sqref="AJ4:AJ44" xr:uid="{2655622F-AEF8-4573-8678-7AFF90E55370}">
      <formula1>"Seçiniz, Eylem Gerçekleştirildi, Eylem Geliştirme Aşamasında, Eylem Planlandı, Eylem Gerçekleştirilmedi"</formula1>
    </dataValidation>
    <dataValidation type="list" allowBlank="1" showInputMessage="1" showErrorMessage="1" sqref="P4:Q44" xr:uid="{C0C0D014-D464-48F3-AA58-075966CDA653}">
      <formula1>"Seçiniz, 1, 2, 3, 4, 5"</formula1>
    </dataValidation>
  </dataValidations>
  <pageMargins left="0.25" right="0.25" top="0.31" bottom="0.27" header="0.3" footer="0.3"/>
  <pageSetup paperSize="9" scale="40" fitToWidth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88C0-BB70-4F48-975C-44CD804DCEA8}">
  <sheetPr>
    <pageSetUpPr fitToPage="1"/>
  </sheetPr>
  <dimension ref="B1:AO52"/>
  <sheetViews>
    <sheetView showGridLines="0" view="pageBreakPreview" zoomScale="25" zoomScaleNormal="70" zoomScaleSheetLayoutView="25" workbookViewId="0">
      <selection activeCell="T13" sqref="T13"/>
    </sheetView>
  </sheetViews>
  <sheetFormatPr defaultColWidth="8.85546875" defaultRowHeight="12.75" x14ac:dyDescent="0.25"/>
  <cols>
    <col min="1" max="1" width="1" style="40" customWidth="1"/>
    <col min="2" max="2" width="1.85546875" style="40" customWidth="1"/>
    <col min="3" max="3" width="12" style="40" bestFit="1" customWidth="1"/>
    <col min="4" max="4" width="29.5703125" style="40" customWidth="1"/>
    <col min="5" max="5" width="11" style="170" bestFit="1" customWidth="1"/>
    <col min="6" max="6" width="22.140625" style="171" customWidth="1"/>
    <col min="7" max="7" width="1.7109375" style="40" customWidth="1"/>
    <col min="8" max="8" width="13" style="40" bestFit="1" customWidth="1"/>
    <col min="9" max="9" width="23.42578125" style="40" customWidth="1"/>
    <col min="10" max="10" width="49.7109375" style="40" customWidth="1"/>
    <col min="11" max="11" width="42.7109375" style="40" customWidth="1"/>
    <col min="12" max="12" width="47.5703125" style="40" customWidth="1"/>
    <col min="13" max="13" width="11" style="40" customWidth="1"/>
    <col min="14" max="14" width="17.140625" style="40" customWidth="1"/>
    <col min="15" max="15" width="1.7109375" style="40" customWidth="1"/>
    <col min="16" max="18" width="10.7109375" style="40" customWidth="1"/>
    <col min="19" max="19" width="15.5703125" style="40" customWidth="1"/>
    <col min="20" max="20" width="74.85546875" style="40" customWidth="1"/>
    <col min="21" max="21" width="27.28515625" style="40" customWidth="1"/>
    <col min="22" max="22" width="29.42578125" style="40" customWidth="1"/>
    <col min="23" max="23" width="13.42578125" style="40" bestFit="1" customWidth="1"/>
    <col min="24" max="24" width="21.7109375" style="40" bestFit="1" customWidth="1"/>
    <col min="25" max="25" width="19.42578125" style="40" bestFit="1" customWidth="1"/>
    <col min="26" max="26" width="12.5703125" style="40" customWidth="1"/>
    <col min="27" max="27" width="22.5703125" style="40" bestFit="1" customWidth="1"/>
    <col min="28" max="28" width="15.42578125" style="40" customWidth="1"/>
    <col min="29" max="29" width="1.85546875" style="40" customWidth="1"/>
    <col min="30" max="30" width="30.85546875" style="40" customWidth="1"/>
    <col min="31" max="31" width="70.85546875" style="40" customWidth="1"/>
    <col min="32" max="32" width="24" style="40" customWidth="1"/>
    <col min="33" max="33" width="17" style="40" customWidth="1"/>
    <col min="34" max="34" width="2.140625" style="40" customWidth="1"/>
    <col min="35" max="35" width="21.85546875" style="40" customWidth="1"/>
    <col min="36" max="36" width="33.42578125" style="40" customWidth="1"/>
    <col min="37" max="37" width="31.140625" style="40" customWidth="1"/>
    <col min="38" max="38" width="22" style="40" customWidth="1"/>
    <col min="39" max="39" width="27.140625" style="40" customWidth="1"/>
    <col min="40" max="40" width="15.140625" style="40" customWidth="1"/>
    <col min="41" max="41" width="30.85546875" style="40" customWidth="1"/>
    <col min="42" max="16384" width="8.85546875" style="40"/>
  </cols>
  <sheetData>
    <row r="1" spans="2:41" ht="54.6" customHeight="1" thickBot="1" x14ac:dyDescent="0.25">
      <c r="C1" s="406" t="s">
        <v>29</v>
      </c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109"/>
      <c r="AJ1" s="109"/>
      <c r="AK1" s="109"/>
      <c r="AL1" s="109"/>
      <c r="AM1" s="109"/>
      <c r="AN1" s="109"/>
      <c r="AO1" s="109"/>
    </row>
    <row r="2" spans="2:41" ht="16.899999999999999" customHeight="1" thickBot="1" x14ac:dyDescent="0.3">
      <c r="B2" s="83"/>
      <c r="C2" s="411" t="s">
        <v>31</v>
      </c>
      <c r="D2" s="412"/>
      <c r="E2" s="412"/>
      <c r="F2" s="413"/>
      <c r="G2" s="83"/>
      <c r="H2" s="411" t="s">
        <v>32</v>
      </c>
      <c r="I2" s="412"/>
      <c r="J2" s="412"/>
      <c r="K2" s="412"/>
      <c r="L2" s="412"/>
      <c r="M2" s="412"/>
      <c r="N2" s="413"/>
      <c r="O2" s="84"/>
      <c r="P2" s="425" t="s">
        <v>18</v>
      </c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7"/>
      <c r="AC2" s="85"/>
      <c r="AD2" s="417" t="s">
        <v>33</v>
      </c>
      <c r="AE2" s="418"/>
      <c r="AF2" s="418"/>
      <c r="AG2" s="419"/>
      <c r="AH2" s="83"/>
      <c r="AI2" s="423" t="s">
        <v>55</v>
      </c>
      <c r="AJ2" s="424"/>
      <c r="AK2" s="424"/>
      <c r="AL2" s="424"/>
      <c r="AM2" s="424"/>
      <c r="AN2" s="424"/>
      <c r="AO2" s="424"/>
    </row>
    <row r="3" spans="2:41" ht="55.15" customHeight="1" x14ac:dyDescent="0.25">
      <c r="B3" s="83"/>
      <c r="C3" s="203" t="s">
        <v>35</v>
      </c>
      <c r="D3" s="203" t="s">
        <v>36</v>
      </c>
      <c r="E3" s="242" t="s">
        <v>37</v>
      </c>
      <c r="F3" s="203" t="s">
        <v>38</v>
      </c>
      <c r="G3" s="86"/>
      <c r="H3" s="203" t="s">
        <v>39</v>
      </c>
      <c r="I3" s="243" t="s">
        <v>40</v>
      </c>
      <c r="J3" s="203" t="s">
        <v>41</v>
      </c>
      <c r="K3" s="203" t="s">
        <v>42</v>
      </c>
      <c r="L3" s="203" t="s">
        <v>43</v>
      </c>
      <c r="M3" s="203" t="s">
        <v>4</v>
      </c>
      <c r="N3" s="203" t="s">
        <v>44</v>
      </c>
      <c r="O3" s="87"/>
      <c r="P3" s="110" t="s">
        <v>26</v>
      </c>
      <c r="Q3" s="88" t="s">
        <v>27</v>
      </c>
      <c r="R3" s="88" t="s">
        <v>15</v>
      </c>
      <c r="S3" s="88" t="s">
        <v>45</v>
      </c>
      <c r="T3" s="88" t="s">
        <v>46</v>
      </c>
      <c r="U3" s="246" t="s">
        <v>25</v>
      </c>
      <c r="V3" s="88" t="s">
        <v>17</v>
      </c>
      <c r="W3" s="88" t="s">
        <v>23</v>
      </c>
      <c r="X3" s="88" t="s">
        <v>47</v>
      </c>
      <c r="Y3" s="210" t="s">
        <v>48</v>
      </c>
      <c r="Z3" s="210" t="s">
        <v>49</v>
      </c>
      <c r="AA3" s="210" t="s">
        <v>50</v>
      </c>
      <c r="AB3" s="210" t="s">
        <v>51</v>
      </c>
      <c r="AC3" s="89"/>
      <c r="AD3" s="217" t="s">
        <v>22</v>
      </c>
      <c r="AE3" s="217" t="s">
        <v>21</v>
      </c>
      <c r="AF3" s="217" t="s">
        <v>19</v>
      </c>
      <c r="AG3" s="218" t="s">
        <v>20</v>
      </c>
      <c r="AH3" s="83"/>
      <c r="AI3" s="249" t="s">
        <v>56</v>
      </c>
      <c r="AJ3" s="111" t="s">
        <v>57</v>
      </c>
      <c r="AK3" s="111" t="s">
        <v>58</v>
      </c>
      <c r="AL3" s="111" t="s">
        <v>59</v>
      </c>
      <c r="AM3" s="111" t="s">
        <v>60</v>
      </c>
      <c r="AN3" s="111" t="s">
        <v>61</v>
      </c>
      <c r="AO3" s="111" t="s">
        <v>62</v>
      </c>
    </row>
    <row r="4" spans="2:41" s="91" customFormat="1" ht="67.5" customHeight="1" x14ac:dyDescent="0.25">
      <c r="B4" s="95"/>
      <c r="C4" s="252"/>
      <c r="D4" s="332"/>
      <c r="E4" s="333"/>
      <c r="F4" s="253"/>
      <c r="G4" s="155"/>
      <c r="H4" s="219">
        <f>'RD Bireysel'!$D4</f>
        <v>0</v>
      </c>
      <c r="I4" s="204">
        <f>'RD Bireysel'!$E4</f>
        <v>0</v>
      </c>
      <c r="J4" s="204">
        <f>'RD Bireysel'!$G4</f>
        <v>0</v>
      </c>
      <c r="K4" s="251"/>
      <c r="L4" s="244">
        <f>'RD Bireysel'!H4</f>
        <v>0</v>
      </c>
      <c r="M4" s="245">
        <f>'RD Bireysel'!$F4</f>
        <v>0</v>
      </c>
      <c r="N4" s="345" t="s">
        <v>129</v>
      </c>
      <c r="O4" s="155"/>
      <c r="P4" s="211" t="e">
        <f>'RD Konsolide'!H4</f>
        <v>#DIV/0!</v>
      </c>
      <c r="Q4" s="211" t="e">
        <f>'RD Konsolide'!I4</f>
        <v>#DIV/0!</v>
      </c>
      <c r="R4" s="212" t="e">
        <f>P4*Q4</f>
        <v>#DIV/0!</v>
      </c>
      <c r="S4" s="213" t="e">
        <f>IF(R4&lt;3,"ÇOK DÜŞÜK",IF(R4&lt;6,"DÜŞÜK",IF(R4&lt;10,"ORTA",IF(R4&lt;17," YÜKSEK",IF(R4&lt;26,"ÇOK YÜKSEK")))))</f>
        <v>#DIV/0!</v>
      </c>
      <c r="T4" s="341"/>
      <c r="U4" s="214" t="str">
        <f>'RD Konsolide'!$L4</f>
        <v>Gelişmeye Açık</v>
      </c>
      <c r="V4" s="247">
        <f t="shared" ref="V4:V50" si="0">IF(U4="Etkin ve Yeterli",0.1,IF(U4="Zayıf",0.8, IF(U4="Gelişmeye Açık", 0.4, IF(U4="Etkin Değil ve Yetersiz",1))))</f>
        <v>0.4</v>
      </c>
      <c r="W4" s="248" t="e">
        <f>R4*V4</f>
        <v>#DIV/0!</v>
      </c>
      <c r="X4" s="213" t="e">
        <f t="shared" ref="X4:X50" si="1">IF(W4&lt;3,"ÇOK DÜŞÜK",IF(W4&lt;6,"DÜŞÜK",IF(W4&lt;10,"ORTA",IF(W4&lt;17," YÜKSEK",IF(W4&lt;26,"ÇOK YÜKSEK")))))</f>
        <v>#DIV/0!</v>
      </c>
      <c r="Y4" s="215">
        <f>'ÖRG Takip Formu'!Q6</f>
        <v>0</v>
      </c>
      <c r="Z4" s="215">
        <f>'ÖRG Takip Formu'!R6</f>
        <v>0</v>
      </c>
      <c r="AA4" s="215">
        <f>'ÖRG Takip Formu'!S6</f>
        <v>0</v>
      </c>
      <c r="AB4" s="215">
        <f>'ÖRG Takip Formu'!T6</f>
        <v>0</v>
      </c>
      <c r="AC4" s="219">
        <f>'Eylem Takip Formu'!AC4</f>
        <v>0</v>
      </c>
      <c r="AD4" s="219" t="str">
        <f>'Eylem Takip Formu'!AD4</f>
        <v>Riski Kabul Etmek</v>
      </c>
      <c r="AE4" s="219">
        <f>'Eylem Takip Formu'!AF4</f>
        <v>0</v>
      </c>
      <c r="AF4" s="219">
        <f>'Eylem Takip Formu'!AG4</f>
        <v>0</v>
      </c>
      <c r="AG4" s="219">
        <f>'Eylem Takip Formu'!AH4</f>
        <v>0</v>
      </c>
      <c r="AH4" s="155"/>
      <c r="AI4" s="236"/>
      <c r="AJ4" s="236"/>
      <c r="AK4" s="236"/>
      <c r="AL4" s="236"/>
      <c r="AM4" s="236"/>
      <c r="AN4" s="236"/>
      <c r="AO4" s="236"/>
    </row>
    <row r="5" spans="2:41" s="91" customFormat="1" ht="67.5" customHeight="1" x14ac:dyDescent="0.25">
      <c r="B5" s="95"/>
      <c r="C5" s="252"/>
      <c r="D5" s="332"/>
      <c r="E5" s="333"/>
      <c r="F5" s="253"/>
      <c r="G5" s="155"/>
      <c r="H5" s="219">
        <f>'RD Bireysel'!$D5</f>
        <v>0</v>
      </c>
      <c r="I5" s="204">
        <f>'RD Bireysel'!$E5</f>
        <v>0</v>
      </c>
      <c r="J5" s="204">
        <f>'RD Bireysel'!$G5</f>
        <v>0</v>
      </c>
      <c r="K5" s="251"/>
      <c r="L5" s="244">
        <f>'RD Bireysel'!H5</f>
        <v>0</v>
      </c>
      <c r="M5" s="245">
        <f>'RD Bireysel'!$F5</f>
        <v>0</v>
      </c>
      <c r="N5" s="345" t="s">
        <v>129</v>
      </c>
      <c r="O5" s="155"/>
      <c r="P5" s="211" t="e">
        <f>'RD Konsolide'!H5</f>
        <v>#DIV/0!</v>
      </c>
      <c r="Q5" s="211" t="e">
        <f>'RD Konsolide'!I5</f>
        <v>#DIV/0!</v>
      </c>
      <c r="R5" s="212" t="e">
        <f t="shared" ref="R5:R50" si="2">P5*Q5</f>
        <v>#DIV/0!</v>
      </c>
      <c r="S5" s="213" t="e">
        <f t="shared" ref="S5:S50" si="3">IF(R5&lt;3,"ÇOK DÜŞÜK",IF(R5&lt;6,"DÜŞÜK",IF(R5&lt;10,"ORTA",IF(R5&lt;17," YÜKSEK",IF(R5&lt;26,"ÇOK YÜKSEK")))))</f>
        <v>#DIV/0!</v>
      </c>
      <c r="T5" s="341"/>
      <c r="U5" s="214" t="str">
        <f>'RD Konsolide'!$L5</f>
        <v>Gelişmeye Açık</v>
      </c>
      <c r="V5" s="247">
        <f t="shared" si="0"/>
        <v>0.4</v>
      </c>
      <c r="W5" s="248" t="e">
        <f t="shared" ref="W5:W50" si="4">R5*V5</f>
        <v>#DIV/0!</v>
      </c>
      <c r="X5" s="213" t="e">
        <f t="shared" si="1"/>
        <v>#DIV/0!</v>
      </c>
      <c r="Y5" s="215">
        <f>'ÖRG Takip Formu'!Q7</f>
        <v>0</v>
      </c>
      <c r="Z5" s="215">
        <f>'ÖRG Takip Formu'!R7</f>
        <v>0</v>
      </c>
      <c r="AA5" s="215">
        <f>'ÖRG Takip Formu'!S7</f>
        <v>0</v>
      </c>
      <c r="AB5" s="215">
        <f>'ÖRG Takip Formu'!T7</f>
        <v>0</v>
      </c>
      <c r="AC5" s="219">
        <f>'Eylem Takip Formu'!AC5</f>
        <v>0</v>
      </c>
      <c r="AD5" s="219" t="str">
        <f>'Eylem Takip Formu'!AD5</f>
        <v>Riski Kabul Etmek</v>
      </c>
      <c r="AE5" s="219">
        <f>'Eylem Takip Formu'!AF5</f>
        <v>0</v>
      </c>
      <c r="AF5" s="219">
        <f>'Eylem Takip Formu'!AG5</f>
        <v>0</v>
      </c>
      <c r="AG5" s="219">
        <f>'Eylem Takip Formu'!AH5</f>
        <v>0</v>
      </c>
      <c r="AH5" s="155"/>
      <c r="AI5" s="236"/>
      <c r="AJ5" s="236"/>
      <c r="AK5" s="236"/>
      <c r="AL5" s="236"/>
      <c r="AM5" s="236"/>
      <c r="AN5" s="236"/>
      <c r="AO5" s="236"/>
    </row>
    <row r="6" spans="2:41" s="91" customFormat="1" ht="67.5" customHeight="1" x14ac:dyDescent="0.25">
      <c r="B6" s="95"/>
      <c r="C6" s="252"/>
      <c r="D6" s="332"/>
      <c r="E6" s="333"/>
      <c r="F6" s="253"/>
      <c r="G6" s="155"/>
      <c r="H6" s="219">
        <f>'RD Bireysel'!$D6</f>
        <v>0</v>
      </c>
      <c r="I6" s="204">
        <f>'RD Bireysel'!$E6</f>
        <v>0</v>
      </c>
      <c r="J6" s="204">
        <f>'RD Bireysel'!$G6</f>
        <v>0</v>
      </c>
      <c r="K6" s="251"/>
      <c r="L6" s="244">
        <f>'RD Bireysel'!H6</f>
        <v>0</v>
      </c>
      <c r="M6" s="245">
        <f>'RD Bireysel'!$F6</f>
        <v>0</v>
      </c>
      <c r="N6" s="345" t="s">
        <v>129</v>
      </c>
      <c r="O6" s="155"/>
      <c r="P6" s="211" t="e">
        <f>'RD Konsolide'!H6</f>
        <v>#DIV/0!</v>
      </c>
      <c r="Q6" s="211" t="e">
        <f>'RD Konsolide'!I6</f>
        <v>#DIV/0!</v>
      </c>
      <c r="R6" s="212" t="e">
        <f t="shared" si="2"/>
        <v>#DIV/0!</v>
      </c>
      <c r="S6" s="213" t="e">
        <f t="shared" si="3"/>
        <v>#DIV/0!</v>
      </c>
      <c r="T6" s="341"/>
      <c r="U6" s="214" t="str">
        <f>'RD Konsolide'!$L6</f>
        <v>Gelişmeye Açık</v>
      </c>
      <c r="V6" s="247">
        <f t="shared" si="0"/>
        <v>0.4</v>
      </c>
      <c r="W6" s="248" t="e">
        <f t="shared" si="4"/>
        <v>#DIV/0!</v>
      </c>
      <c r="X6" s="213" t="e">
        <f t="shared" si="1"/>
        <v>#DIV/0!</v>
      </c>
      <c r="Y6" s="215">
        <f>'ÖRG Takip Formu'!Q8</f>
        <v>0</v>
      </c>
      <c r="Z6" s="215">
        <f>'ÖRG Takip Formu'!R8</f>
        <v>0</v>
      </c>
      <c r="AA6" s="215">
        <f>'ÖRG Takip Formu'!S8</f>
        <v>0</v>
      </c>
      <c r="AB6" s="215">
        <f>'ÖRG Takip Formu'!T8</f>
        <v>0</v>
      </c>
      <c r="AC6" s="219">
        <f>'Eylem Takip Formu'!AC6</f>
        <v>0</v>
      </c>
      <c r="AD6" s="219" t="str">
        <f>'Eylem Takip Formu'!AD6</f>
        <v>Seçiniz</v>
      </c>
      <c r="AE6" s="346">
        <f>'Eylem Takip Formu'!AF6</f>
        <v>0</v>
      </c>
      <c r="AF6" s="346">
        <f>'Eylem Takip Formu'!AG6</f>
        <v>0</v>
      </c>
      <c r="AG6" s="347">
        <f>'Eylem Takip Formu'!AH6</f>
        <v>0</v>
      </c>
      <c r="AH6" s="155"/>
      <c r="AI6" s="236"/>
      <c r="AJ6" s="236"/>
      <c r="AK6" s="236"/>
      <c r="AL6" s="236"/>
      <c r="AM6" s="236"/>
      <c r="AN6" s="236"/>
      <c r="AO6" s="236"/>
    </row>
    <row r="7" spans="2:41" s="91" customFormat="1" ht="67.5" customHeight="1" x14ac:dyDescent="0.25">
      <c r="B7" s="95"/>
      <c r="C7" s="252"/>
      <c r="D7" s="332"/>
      <c r="E7" s="333"/>
      <c r="F7" s="253"/>
      <c r="G7" s="155"/>
      <c r="H7" s="219">
        <f>'RD Bireysel'!$D7</f>
        <v>0</v>
      </c>
      <c r="I7" s="204">
        <f>'RD Bireysel'!$E7</f>
        <v>0</v>
      </c>
      <c r="J7" s="204">
        <f>'RD Bireysel'!$G7</f>
        <v>0</v>
      </c>
      <c r="K7" s="251"/>
      <c r="L7" s="244">
        <f>'RD Bireysel'!H7</f>
        <v>0</v>
      </c>
      <c r="M7" s="245">
        <f>'RD Bireysel'!$F7</f>
        <v>0</v>
      </c>
      <c r="N7" s="345" t="s">
        <v>129</v>
      </c>
      <c r="O7" s="155"/>
      <c r="P7" s="211" t="e">
        <f>'RD Konsolide'!H7</f>
        <v>#DIV/0!</v>
      </c>
      <c r="Q7" s="211" t="e">
        <f>'RD Konsolide'!I7</f>
        <v>#DIV/0!</v>
      </c>
      <c r="R7" s="212" t="e">
        <f t="shared" si="2"/>
        <v>#DIV/0!</v>
      </c>
      <c r="S7" s="213" t="e">
        <f t="shared" si="3"/>
        <v>#DIV/0!</v>
      </c>
      <c r="T7" s="341"/>
      <c r="U7" s="214" t="str">
        <f>'RD Konsolide'!$L7</f>
        <v>Gelişmeye Açık</v>
      </c>
      <c r="V7" s="247">
        <f t="shared" si="0"/>
        <v>0.4</v>
      </c>
      <c r="W7" s="248" t="e">
        <f t="shared" si="4"/>
        <v>#DIV/0!</v>
      </c>
      <c r="X7" s="213" t="e">
        <f t="shared" si="1"/>
        <v>#DIV/0!</v>
      </c>
      <c r="Y7" s="215">
        <f>'ÖRG Takip Formu'!Q9</f>
        <v>0</v>
      </c>
      <c r="Z7" s="215">
        <f>'ÖRG Takip Formu'!R9</f>
        <v>0</v>
      </c>
      <c r="AA7" s="215">
        <f>'ÖRG Takip Formu'!S9</f>
        <v>0</v>
      </c>
      <c r="AB7" s="215">
        <f>'ÖRG Takip Formu'!T9</f>
        <v>0</v>
      </c>
      <c r="AC7" s="219">
        <f>'Eylem Takip Formu'!AC7</f>
        <v>0</v>
      </c>
      <c r="AD7" s="219" t="str">
        <f>'Eylem Takip Formu'!AD7</f>
        <v>Seçiniz</v>
      </c>
      <c r="AE7" s="346">
        <f>'Eylem Takip Formu'!AF7</f>
        <v>0</v>
      </c>
      <c r="AF7" s="346">
        <f>'Eylem Takip Formu'!AG7</f>
        <v>0</v>
      </c>
      <c r="AG7" s="347">
        <f>'Eylem Takip Formu'!AH7</f>
        <v>0</v>
      </c>
      <c r="AH7" s="155"/>
      <c r="AI7" s="236"/>
      <c r="AJ7" s="236"/>
      <c r="AK7" s="236"/>
      <c r="AL7" s="236"/>
      <c r="AM7" s="236"/>
      <c r="AN7" s="236"/>
      <c r="AO7" s="236"/>
    </row>
    <row r="8" spans="2:41" s="91" customFormat="1" ht="67.5" customHeight="1" x14ac:dyDescent="0.25">
      <c r="B8" s="95"/>
      <c r="C8" s="252"/>
      <c r="D8" s="332"/>
      <c r="E8" s="333"/>
      <c r="F8" s="253"/>
      <c r="G8" s="155"/>
      <c r="H8" s="219">
        <f>'RD Bireysel'!$D8</f>
        <v>0</v>
      </c>
      <c r="I8" s="204">
        <f>'RD Bireysel'!$E8</f>
        <v>0</v>
      </c>
      <c r="J8" s="204">
        <f>'RD Bireysel'!$G8</f>
        <v>0</v>
      </c>
      <c r="K8" s="251"/>
      <c r="L8" s="244">
        <f>'RD Bireysel'!H8</f>
        <v>0</v>
      </c>
      <c r="M8" s="245">
        <f>'RD Bireysel'!$F8</f>
        <v>0</v>
      </c>
      <c r="N8" s="345" t="s">
        <v>129</v>
      </c>
      <c r="O8" s="155"/>
      <c r="P8" s="211" t="e">
        <f>'RD Konsolide'!H8</f>
        <v>#DIV/0!</v>
      </c>
      <c r="Q8" s="211" t="e">
        <f>'RD Konsolide'!I8</f>
        <v>#DIV/0!</v>
      </c>
      <c r="R8" s="212" t="e">
        <f t="shared" si="2"/>
        <v>#DIV/0!</v>
      </c>
      <c r="S8" s="213" t="e">
        <f t="shared" si="3"/>
        <v>#DIV/0!</v>
      </c>
      <c r="T8" s="341"/>
      <c r="U8" s="214" t="str">
        <f>'RD Konsolide'!$L8</f>
        <v>Etkin ve Yeterli</v>
      </c>
      <c r="V8" s="247">
        <f t="shared" si="0"/>
        <v>0.1</v>
      </c>
      <c r="W8" s="248" t="e">
        <f t="shared" si="4"/>
        <v>#DIV/0!</v>
      </c>
      <c r="X8" s="213" t="e">
        <f t="shared" si="1"/>
        <v>#DIV/0!</v>
      </c>
      <c r="Y8" s="215">
        <f>'ÖRG Takip Formu'!Q10</f>
        <v>0</v>
      </c>
      <c r="Z8" s="215">
        <f>'ÖRG Takip Formu'!R10</f>
        <v>0</v>
      </c>
      <c r="AA8" s="215">
        <f>'ÖRG Takip Formu'!S10</f>
        <v>0</v>
      </c>
      <c r="AB8" s="215">
        <f>'ÖRG Takip Formu'!T10</f>
        <v>0</v>
      </c>
      <c r="AC8" s="219">
        <f>'Eylem Takip Formu'!AC8</f>
        <v>0</v>
      </c>
      <c r="AD8" s="219" t="str">
        <f>'Eylem Takip Formu'!AD8</f>
        <v>Riski Kabul Etmek</v>
      </c>
      <c r="AE8" s="347">
        <f>'Eylem Takip Formu'!AF8</f>
        <v>0</v>
      </c>
      <c r="AF8" s="347">
        <f>'Eylem Takip Formu'!AG8</f>
        <v>0</v>
      </c>
      <c r="AG8" s="347">
        <f>'Eylem Takip Formu'!AH8</f>
        <v>0</v>
      </c>
      <c r="AH8" s="155"/>
      <c r="AI8" s="236"/>
      <c r="AJ8" s="236"/>
      <c r="AK8" s="236"/>
      <c r="AL8" s="236"/>
      <c r="AM8" s="236"/>
      <c r="AN8" s="236"/>
      <c r="AO8" s="236"/>
    </row>
    <row r="9" spans="2:41" s="91" customFormat="1" ht="67.5" customHeight="1" x14ac:dyDescent="0.25">
      <c r="B9" s="95"/>
      <c r="C9" s="252"/>
      <c r="D9" s="332"/>
      <c r="E9" s="333"/>
      <c r="F9" s="253"/>
      <c r="G9" s="155"/>
      <c r="H9" s="219">
        <f>'RD Bireysel'!$D9</f>
        <v>0</v>
      </c>
      <c r="I9" s="204">
        <f>'RD Bireysel'!$E9</f>
        <v>0</v>
      </c>
      <c r="J9" s="204">
        <f>'RD Bireysel'!$G9</f>
        <v>0</v>
      </c>
      <c r="K9" s="251"/>
      <c r="L9" s="244">
        <f>'RD Bireysel'!H9</f>
        <v>0</v>
      </c>
      <c r="M9" s="245">
        <f>'RD Bireysel'!$F9</f>
        <v>0</v>
      </c>
      <c r="N9" s="345" t="s">
        <v>129</v>
      </c>
      <c r="O9" s="155"/>
      <c r="P9" s="211" t="e">
        <f>'RD Konsolide'!H9</f>
        <v>#DIV/0!</v>
      </c>
      <c r="Q9" s="211" t="e">
        <f>'RD Konsolide'!I9</f>
        <v>#DIV/0!</v>
      </c>
      <c r="R9" s="212" t="e">
        <f t="shared" si="2"/>
        <v>#DIV/0!</v>
      </c>
      <c r="S9" s="213" t="e">
        <f t="shared" si="3"/>
        <v>#DIV/0!</v>
      </c>
      <c r="T9" s="341"/>
      <c r="U9" s="214" t="str">
        <f>'RD Konsolide'!$L9</f>
        <v>Gelişmeye Açık</v>
      </c>
      <c r="V9" s="247">
        <f t="shared" si="0"/>
        <v>0.4</v>
      </c>
      <c r="W9" s="248" t="e">
        <f t="shared" si="4"/>
        <v>#DIV/0!</v>
      </c>
      <c r="X9" s="213" t="e">
        <f t="shared" si="1"/>
        <v>#DIV/0!</v>
      </c>
      <c r="Y9" s="215">
        <f>'ÖRG Takip Formu'!Q11</f>
        <v>0</v>
      </c>
      <c r="Z9" s="215">
        <f>'ÖRG Takip Formu'!R11</f>
        <v>0</v>
      </c>
      <c r="AA9" s="215">
        <f>'ÖRG Takip Formu'!S11</f>
        <v>0</v>
      </c>
      <c r="AB9" s="215">
        <f>'ÖRG Takip Formu'!T11</f>
        <v>0</v>
      </c>
      <c r="AC9" s="219">
        <f>'Eylem Takip Formu'!AC9</f>
        <v>0</v>
      </c>
      <c r="AD9" s="219" t="str">
        <f>'Eylem Takip Formu'!AD9</f>
        <v>Riski Kabul Etmek</v>
      </c>
      <c r="AE9" s="347">
        <f>'Eylem Takip Formu'!AF9</f>
        <v>0</v>
      </c>
      <c r="AF9" s="347">
        <f>'Eylem Takip Formu'!AG9</f>
        <v>0</v>
      </c>
      <c r="AG9" s="347">
        <f>'Eylem Takip Formu'!AH9</f>
        <v>0</v>
      </c>
      <c r="AH9" s="155"/>
      <c r="AI9" s="236"/>
      <c r="AJ9" s="236"/>
      <c r="AK9" s="236"/>
      <c r="AL9" s="236"/>
      <c r="AM9" s="236"/>
      <c r="AN9" s="236"/>
      <c r="AO9" s="236"/>
    </row>
    <row r="10" spans="2:41" s="91" customFormat="1" ht="67.5" customHeight="1" x14ac:dyDescent="0.25">
      <c r="B10" s="95"/>
      <c r="C10" s="252"/>
      <c r="D10" s="332"/>
      <c r="E10" s="333"/>
      <c r="F10" s="253"/>
      <c r="G10" s="155"/>
      <c r="H10" s="219">
        <f>'RD Bireysel'!$D10</f>
        <v>0</v>
      </c>
      <c r="I10" s="204">
        <f>'RD Bireysel'!$E10</f>
        <v>0</v>
      </c>
      <c r="J10" s="204">
        <f>'RD Bireysel'!$G10</f>
        <v>0</v>
      </c>
      <c r="K10" s="251"/>
      <c r="L10" s="244">
        <f>'RD Bireysel'!H10</f>
        <v>0</v>
      </c>
      <c r="M10" s="245">
        <f>'RD Bireysel'!$F10</f>
        <v>0</v>
      </c>
      <c r="N10" s="345" t="s">
        <v>129</v>
      </c>
      <c r="O10" s="155"/>
      <c r="P10" s="211" t="e">
        <f>'RD Konsolide'!H10</f>
        <v>#DIV/0!</v>
      </c>
      <c r="Q10" s="211" t="e">
        <f>'RD Konsolide'!I10</f>
        <v>#DIV/0!</v>
      </c>
      <c r="R10" s="212" t="e">
        <f t="shared" si="2"/>
        <v>#DIV/0!</v>
      </c>
      <c r="S10" s="213" t="e">
        <f t="shared" si="3"/>
        <v>#DIV/0!</v>
      </c>
      <c r="T10" s="342"/>
      <c r="U10" s="214" t="str">
        <f>'RD Konsolide'!$L10</f>
        <v>Etkin ve Yeterli</v>
      </c>
      <c r="V10" s="247">
        <f t="shared" si="0"/>
        <v>0.1</v>
      </c>
      <c r="W10" s="248" t="e">
        <f t="shared" si="4"/>
        <v>#DIV/0!</v>
      </c>
      <c r="X10" s="213" t="e">
        <f t="shared" si="1"/>
        <v>#DIV/0!</v>
      </c>
      <c r="Y10" s="215">
        <f>'ÖRG Takip Formu'!Q12</f>
        <v>0</v>
      </c>
      <c r="Z10" s="215">
        <f>'ÖRG Takip Formu'!R12</f>
        <v>0</v>
      </c>
      <c r="AA10" s="215">
        <f>'ÖRG Takip Formu'!S12</f>
        <v>0</v>
      </c>
      <c r="AB10" s="215">
        <f>'ÖRG Takip Formu'!T12</f>
        <v>0</v>
      </c>
      <c r="AC10" s="219">
        <f>'Eylem Takip Formu'!AC10</f>
        <v>0</v>
      </c>
      <c r="AD10" s="219" t="str">
        <f>'Eylem Takip Formu'!AD10</f>
        <v>Riski Kabul Etmek</v>
      </c>
      <c r="AE10" s="347">
        <f>'Eylem Takip Formu'!AF10</f>
        <v>0</v>
      </c>
      <c r="AF10" s="347">
        <f>'Eylem Takip Formu'!AG10</f>
        <v>0</v>
      </c>
      <c r="AG10" s="347">
        <f>'Eylem Takip Formu'!AH10</f>
        <v>0</v>
      </c>
      <c r="AH10" s="155"/>
      <c r="AI10" s="236"/>
      <c r="AJ10" s="236"/>
      <c r="AK10" s="236"/>
      <c r="AL10" s="236"/>
      <c r="AM10" s="236"/>
      <c r="AN10" s="236"/>
      <c r="AO10" s="236"/>
    </row>
    <row r="11" spans="2:41" s="91" customFormat="1" ht="67.5" customHeight="1" x14ac:dyDescent="0.25">
      <c r="B11" s="95"/>
      <c r="C11" s="252"/>
      <c r="D11" s="332"/>
      <c r="E11" s="333"/>
      <c r="F11" s="253"/>
      <c r="G11" s="155"/>
      <c r="H11" s="219">
        <f>'RD Bireysel'!$D11</f>
        <v>0</v>
      </c>
      <c r="I11" s="204">
        <f>'RD Bireysel'!$E11</f>
        <v>0</v>
      </c>
      <c r="J11" s="204">
        <f>'RD Bireysel'!$G11</f>
        <v>0</v>
      </c>
      <c r="K11" s="251"/>
      <c r="L11" s="244">
        <f>'RD Bireysel'!H11</f>
        <v>0</v>
      </c>
      <c r="M11" s="245">
        <f>'RD Bireysel'!$F11</f>
        <v>0</v>
      </c>
      <c r="N11" s="345" t="s">
        <v>129</v>
      </c>
      <c r="O11" s="155"/>
      <c r="P11" s="211" t="e">
        <f>'RD Konsolide'!H11</f>
        <v>#DIV/0!</v>
      </c>
      <c r="Q11" s="211" t="e">
        <f>'RD Konsolide'!I11</f>
        <v>#DIV/0!</v>
      </c>
      <c r="R11" s="212" t="e">
        <f t="shared" si="2"/>
        <v>#DIV/0!</v>
      </c>
      <c r="S11" s="213" t="e">
        <f t="shared" si="3"/>
        <v>#DIV/0!</v>
      </c>
      <c r="T11" s="342"/>
      <c r="U11" s="214" t="str">
        <f>'RD Konsolide'!$L11</f>
        <v>Etkin ve Yeterli</v>
      </c>
      <c r="V11" s="247">
        <f t="shared" si="0"/>
        <v>0.1</v>
      </c>
      <c r="W11" s="248" t="e">
        <f t="shared" si="4"/>
        <v>#DIV/0!</v>
      </c>
      <c r="X11" s="213" t="e">
        <f t="shared" si="1"/>
        <v>#DIV/0!</v>
      </c>
      <c r="Y11" s="215">
        <f>'ÖRG Takip Formu'!Q13</f>
        <v>0</v>
      </c>
      <c r="Z11" s="215">
        <f>'ÖRG Takip Formu'!R13</f>
        <v>0</v>
      </c>
      <c r="AA11" s="215">
        <f>'ÖRG Takip Formu'!S13</f>
        <v>0</v>
      </c>
      <c r="AB11" s="215">
        <f>'ÖRG Takip Formu'!T13</f>
        <v>0</v>
      </c>
      <c r="AC11" s="219">
        <f>'Eylem Takip Formu'!AC11</f>
        <v>0</v>
      </c>
      <c r="AD11" s="219" t="str">
        <f>'Eylem Takip Formu'!AD11</f>
        <v>Riski Kabul Etmek</v>
      </c>
      <c r="AE11" s="347">
        <f>'Eylem Takip Formu'!AF11</f>
        <v>0</v>
      </c>
      <c r="AF11" s="347">
        <f>'Eylem Takip Formu'!AG11</f>
        <v>0</v>
      </c>
      <c r="AG11" s="347">
        <f>'Eylem Takip Formu'!AH11</f>
        <v>0</v>
      </c>
      <c r="AH11" s="155"/>
      <c r="AI11" s="236"/>
      <c r="AJ11" s="236"/>
      <c r="AK11" s="236"/>
      <c r="AL11" s="236"/>
      <c r="AM11" s="236"/>
      <c r="AN11" s="236"/>
      <c r="AO11" s="236"/>
    </row>
    <row r="12" spans="2:41" s="91" customFormat="1" ht="67.5" customHeight="1" x14ac:dyDescent="0.25">
      <c r="B12" s="95"/>
      <c r="C12" s="252"/>
      <c r="D12" s="332"/>
      <c r="E12" s="333"/>
      <c r="F12" s="253"/>
      <c r="G12" s="155"/>
      <c r="H12" s="219">
        <f>'RD Bireysel'!$D12</f>
        <v>0</v>
      </c>
      <c r="I12" s="204">
        <f>'RD Bireysel'!$E12</f>
        <v>0</v>
      </c>
      <c r="J12" s="204">
        <f>'RD Bireysel'!$G12</f>
        <v>0</v>
      </c>
      <c r="K12" s="251"/>
      <c r="L12" s="244">
        <f>'RD Bireysel'!H12</f>
        <v>0</v>
      </c>
      <c r="M12" s="245">
        <f>'RD Bireysel'!$F12</f>
        <v>0</v>
      </c>
      <c r="N12" s="345" t="s">
        <v>129</v>
      </c>
      <c r="O12" s="155"/>
      <c r="P12" s="211" t="e">
        <f>'RD Konsolide'!H12</f>
        <v>#DIV/0!</v>
      </c>
      <c r="Q12" s="211" t="e">
        <f>'RD Konsolide'!I12</f>
        <v>#DIV/0!</v>
      </c>
      <c r="R12" s="212" t="e">
        <f t="shared" si="2"/>
        <v>#DIV/0!</v>
      </c>
      <c r="S12" s="213" t="e">
        <f t="shared" si="3"/>
        <v>#DIV/0!</v>
      </c>
      <c r="T12" s="342"/>
      <c r="U12" s="214" t="str">
        <f>'RD Konsolide'!$L12</f>
        <v>Gelişmeye Açık</v>
      </c>
      <c r="V12" s="247">
        <f t="shared" si="0"/>
        <v>0.4</v>
      </c>
      <c r="W12" s="248" t="e">
        <f t="shared" si="4"/>
        <v>#DIV/0!</v>
      </c>
      <c r="X12" s="213" t="e">
        <f t="shared" si="1"/>
        <v>#DIV/0!</v>
      </c>
      <c r="Y12" s="215">
        <f>'ÖRG Takip Formu'!Q14</f>
        <v>0</v>
      </c>
      <c r="Z12" s="215">
        <f>'ÖRG Takip Formu'!R14</f>
        <v>0</v>
      </c>
      <c r="AA12" s="215">
        <f>'ÖRG Takip Formu'!S14</f>
        <v>0</v>
      </c>
      <c r="AB12" s="215">
        <f>'ÖRG Takip Formu'!T14</f>
        <v>0</v>
      </c>
      <c r="AC12" s="219">
        <f>'Eylem Takip Formu'!AC12</f>
        <v>0</v>
      </c>
      <c r="AD12" s="219" t="str">
        <f>'Eylem Takip Formu'!AD12</f>
        <v>Riski Kabul Etmek</v>
      </c>
      <c r="AE12" s="347">
        <f>'Eylem Takip Formu'!AF12</f>
        <v>0</v>
      </c>
      <c r="AF12" s="347">
        <f>'Eylem Takip Formu'!AG12</f>
        <v>0</v>
      </c>
      <c r="AG12" s="347">
        <f>'Eylem Takip Formu'!AH12</f>
        <v>0</v>
      </c>
      <c r="AH12" s="155"/>
      <c r="AI12" s="236"/>
      <c r="AJ12" s="236"/>
      <c r="AK12" s="236"/>
      <c r="AL12" s="236"/>
      <c r="AM12" s="236"/>
      <c r="AN12" s="236"/>
      <c r="AO12" s="236"/>
    </row>
    <row r="13" spans="2:41" s="91" customFormat="1" ht="67.5" customHeight="1" x14ac:dyDescent="0.25">
      <c r="B13" s="95"/>
      <c r="C13" s="252"/>
      <c r="D13" s="332"/>
      <c r="E13" s="333"/>
      <c r="F13" s="253"/>
      <c r="G13" s="155"/>
      <c r="H13" s="219">
        <f>'RD Bireysel'!$D13</f>
        <v>0</v>
      </c>
      <c r="I13" s="204">
        <f>'RD Bireysel'!$E13</f>
        <v>0</v>
      </c>
      <c r="J13" s="204">
        <f>'RD Bireysel'!$G13</f>
        <v>0</v>
      </c>
      <c r="K13" s="251"/>
      <c r="L13" s="244">
        <f>'RD Bireysel'!H13</f>
        <v>0</v>
      </c>
      <c r="M13" s="245">
        <f>'RD Bireysel'!$F13</f>
        <v>0</v>
      </c>
      <c r="N13" s="345" t="s">
        <v>129</v>
      </c>
      <c r="O13" s="155"/>
      <c r="P13" s="211" t="e">
        <f>'RD Konsolide'!H13</f>
        <v>#DIV/0!</v>
      </c>
      <c r="Q13" s="211" t="e">
        <f>'RD Konsolide'!I13</f>
        <v>#DIV/0!</v>
      </c>
      <c r="R13" s="212" t="e">
        <f t="shared" si="2"/>
        <v>#DIV/0!</v>
      </c>
      <c r="S13" s="213" t="e">
        <f t="shared" si="3"/>
        <v>#DIV/0!</v>
      </c>
      <c r="T13" s="342"/>
      <c r="U13" s="214" t="str">
        <f>'RD Konsolide'!$L13</f>
        <v>Gelişmeye Açık</v>
      </c>
      <c r="V13" s="247">
        <f t="shared" si="0"/>
        <v>0.4</v>
      </c>
      <c r="W13" s="248" t="e">
        <f t="shared" si="4"/>
        <v>#DIV/0!</v>
      </c>
      <c r="X13" s="213" t="e">
        <f t="shared" si="1"/>
        <v>#DIV/0!</v>
      </c>
      <c r="Y13" s="215">
        <f>'ÖRG Takip Formu'!Q15</f>
        <v>0</v>
      </c>
      <c r="Z13" s="215">
        <f>'ÖRG Takip Formu'!R15</f>
        <v>0</v>
      </c>
      <c r="AA13" s="215">
        <f>'ÖRG Takip Formu'!S15</f>
        <v>0</v>
      </c>
      <c r="AB13" s="215">
        <f>'ÖRG Takip Formu'!T15</f>
        <v>0</v>
      </c>
      <c r="AC13" s="219">
        <f>'Eylem Takip Formu'!AC13</f>
        <v>0</v>
      </c>
      <c r="AD13" s="219" t="str">
        <f>'Eylem Takip Formu'!AD13</f>
        <v>Riski Kabul Etmek</v>
      </c>
      <c r="AE13" s="347">
        <f>'Eylem Takip Formu'!AF13</f>
        <v>0</v>
      </c>
      <c r="AF13" s="347">
        <f>'Eylem Takip Formu'!AG13</f>
        <v>0</v>
      </c>
      <c r="AG13" s="347">
        <f>'Eylem Takip Formu'!AH13</f>
        <v>0</v>
      </c>
      <c r="AH13" s="155"/>
      <c r="AI13" s="236"/>
      <c r="AJ13" s="236"/>
      <c r="AK13" s="236"/>
      <c r="AL13" s="236"/>
      <c r="AM13" s="236"/>
      <c r="AN13" s="236"/>
      <c r="AO13" s="236"/>
    </row>
    <row r="14" spans="2:41" s="91" customFormat="1" ht="67.5" customHeight="1" x14ac:dyDescent="0.25">
      <c r="B14" s="95"/>
      <c r="C14" s="252"/>
      <c r="D14" s="332"/>
      <c r="E14" s="333"/>
      <c r="F14" s="253"/>
      <c r="G14" s="155"/>
      <c r="H14" s="219">
        <f>'RD Bireysel'!$D14</f>
        <v>0</v>
      </c>
      <c r="I14" s="204">
        <f>'RD Bireysel'!$E14</f>
        <v>0</v>
      </c>
      <c r="J14" s="204">
        <f>'RD Bireysel'!$G14</f>
        <v>0</v>
      </c>
      <c r="K14" s="251"/>
      <c r="L14" s="244">
        <f>'RD Bireysel'!H14</f>
        <v>0</v>
      </c>
      <c r="M14" s="245">
        <f>'RD Bireysel'!$F14</f>
        <v>0</v>
      </c>
      <c r="N14" s="345" t="s">
        <v>129</v>
      </c>
      <c r="O14" s="155"/>
      <c r="P14" s="211" t="e">
        <f>'RD Konsolide'!H14</f>
        <v>#DIV/0!</v>
      </c>
      <c r="Q14" s="211" t="e">
        <f>'RD Konsolide'!I14</f>
        <v>#DIV/0!</v>
      </c>
      <c r="R14" s="212" t="e">
        <f t="shared" si="2"/>
        <v>#DIV/0!</v>
      </c>
      <c r="S14" s="213" t="e">
        <f t="shared" si="3"/>
        <v>#DIV/0!</v>
      </c>
      <c r="T14" s="342"/>
      <c r="U14" s="214" t="str">
        <f>'RD Konsolide'!$L14</f>
        <v>Gelişmeye Açık</v>
      </c>
      <c r="V14" s="247">
        <f t="shared" si="0"/>
        <v>0.4</v>
      </c>
      <c r="W14" s="248" t="e">
        <f t="shared" si="4"/>
        <v>#DIV/0!</v>
      </c>
      <c r="X14" s="213" t="e">
        <f t="shared" si="1"/>
        <v>#DIV/0!</v>
      </c>
      <c r="Y14" s="215">
        <f>'ÖRG Takip Formu'!Q16</f>
        <v>0</v>
      </c>
      <c r="Z14" s="215">
        <f>'ÖRG Takip Formu'!R16</f>
        <v>0</v>
      </c>
      <c r="AA14" s="215">
        <f>'ÖRG Takip Formu'!S16</f>
        <v>0</v>
      </c>
      <c r="AB14" s="215">
        <f>'ÖRG Takip Formu'!T16</f>
        <v>0</v>
      </c>
      <c r="AC14" s="219">
        <f>'Eylem Takip Formu'!AC14</f>
        <v>0</v>
      </c>
      <c r="AD14" s="219" t="str">
        <f>'Eylem Takip Formu'!AD14</f>
        <v>Riski Kabul Etmek</v>
      </c>
      <c r="AE14" s="347">
        <f>'Eylem Takip Formu'!AF14</f>
        <v>0</v>
      </c>
      <c r="AF14" s="347">
        <f>'Eylem Takip Formu'!AG14</f>
        <v>0</v>
      </c>
      <c r="AG14" s="347">
        <f>'Eylem Takip Formu'!AH14</f>
        <v>0</v>
      </c>
      <c r="AH14" s="155"/>
      <c r="AI14" s="236"/>
      <c r="AJ14" s="236"/>
      <c r="AK14" s="236"/>
      <c r="AL14" s="236"/>
      <c r="AM14" s="236"/>
      <c r="AN14" s="236"/>
      <c r="AO14" s="236"/>
    </row>
    <row r="15" spans="2:41" s="91" customFormat="1" ht="67.5" customHeight="1" x14ac:dyDescent="0.25">
      <c r="B15" s="95"/>
      <c r="C15" s="252"/>
      <c r="D15" s="332"/>
      <c r="E15" s="333"/>
      <c r="F15" s="253"/>
      <c r="G15" s="155"/>
      <c r="H15" s="334">
        <f>'RD Bireysel'!$D15</f>
        <v>0</v>
      </c>
      <c r="I15" s="325">
        <f>'RD Bireysel'!$E15</f>
        <v>0</v>
      </c>
      <c r="J15" s="325">
        <f>'RD Bireysel'!$G15</f>
        <v>0</v>
      </c>
      <c r="K15" s="329"/>
      <c r="L15" s="335">
        <f>'RD Bireysel'!H15</f>
        <v>0</v>
      </c>
      <c r="M15" s="336">
        <f>'RD Bireysel'!$F15</f>
        <v>0</v>
      </c>
      <c r="N15" s="345" t="s">
        <v>129</v>
      </c>
      <c r="O15" s="155"/>
      <c r="P15" s="295" t="e">
        <f>'RD Konsolide'!H15</f>
        <v>#DIV/0!</v>
      </c>
      <c r="Q15" s="295" t="e">
        <f>'RD Konsolide'!I15</f>
        <v>#DIV/0!</v>
      </c>
      <c r="R15" s="296" t="e">
        <f t="shared" si="2"/>
        <v>#DIV/0!</v>
      </c>
      <c r="S15" s="297" t="e">
        <f t="shared" si="3"/>
        <v>#DIV/0!</v>
      </c>
      <c r="T15" s="343"/>
      <c r="U15" s="299" t="str">
        <f>'RD Konsolide'!$L15</f>
        <v>Gelişmeye Açık</v>
      </c>
      <c r="V15" s="337">
        <f t="shared" si="0"/>
        <v>0.4</v>
      </c>
      <c r="W15" s="338" t="e">
        <f t="shared" si="4"/>
        <v>#DIV/0!</v>
      </c>
      <c r="X15" s="297" t="e">
        <f t="shared" si="1"/>
        <v>#DIV/0!</v>
      </c>
      <c r="Y15" s="301">
        <f>'ÖRG Takip Formu'!Q17</f>
        <v>0</v>
      </c>
      <c r="Z15" s="301">
        <f>'ÖRG Takip Formu'!R17</f>
        <v>0</v>
      </c>
      <c r="AA15" s="301">
        <f>'ÖRG Takip Formu'!S17</f>
        <v>0</v>
      </c>
      <c r="AB15" s="301">
        <f>'ÖRG Takip Formu'!T17</f>
        <v>0</v>
      </c>
      <c r="AC15" s="334">
        <f>'Eylem Takip Formu'!AC15</f>
        <v>0</v>
      </c>
      <c r="AD15" s="334" t="str">
        <f>'Eylem Takip Formu'!AD15</f>
        <v>Seçiniz</v>
      </c>
      <c r="AE15" s="348">
        <f>'Eylem Takip Formu'!AF15</f>
        <v>0</v>
      </c>
      <c r="AF15" s="348">
        <f>'Eylem Takip Formu'!AG15</f>
        <v>0</v>
      </c>
      <c r="AG15" s="348">
        <f>'Eylem Takip Formu'!AH15</f>
        <v>0</v>
      </c>
      <c r="AH15" s="155"/>
      <c r="AI15" s="304"/>
      <c r="AJ15" s="304"/>
      <c r="AK15" s="304"/>
      <c r="AL15" s="304"/>
      <c r="AM15" s="304"/>
      <c r="AN15" s="304"/>
      <c r="AO15" s="304"/>
    </row>
    <row r="16" spans="2:41" s="91" customFormat="1" ht="67.5" customHeight="1" x14ac:dyDescent="0.25">
      <c r="B16" s="90"/>
      <c r="C16" s="252"/>
      <c r="D16" s="332"/>
      <c r="E16" s="333"/>
      <c r="F16" s="253"/>
      <c r="G16" s="95"/>
      <c r="H16" s="219">
        <f>'RD Bireysel'!$D16</f>
        <v>0</v>
      </c>
      <c r="I16" s="204">
        <f>'RD Bireysel'!$E16</f>
        <v>0</v>
      </c>
      <c r="J16" s="204">
        <f>'RD Bireysel'!$G16</f>
        <v>0</v>
      </c>
      <c r="K16" s="204"/>
      <c r="L16" s="244">
        <f>'RD Bireysel'!H16</f>
        <v>0</v>
      </c>
      <c r="M16" s="340">
        <f>'RD Bireysel'!$F16</f>
        <v>0</v>
      </c>
      <c r="N16" s="345" t="s">
        <v>129</v>
      </c>
      <c r="O16" s="307"/>
      <c r="P16" s="211" t="e">
        <f>'RD Konsolide'!H16</f>
        <v>#DIV/0!</v>
      </c>
      <c r="Q16" s="211" t="e">
        <f>'RD Konsolide'!I16</f>
        <v>#DIV/0!</v>
      </c>
      <c r="R16" s="212" t="e">
        <f t="shared" si="2"/>
        <v>#DIV/0!</v>
      </c>
      <c r="S16" s="213" t="e">
        <f t="shared" si="3"/>
        <v>#DIV/0!</v>
      </c>
      <c r="T16" s="344"/>
      <c r="U16" s="214" t="str">
        <f>'RD Konsolide'!$L16</f>
        <v>Gelişmeye Açık</v>
      </c>
      <c r="V16" s="247">
        <f t="shared" si="0"/>
        <v>0.4</v>
      </c>
      <c r="W16" s="248" t="e">
        <f t="shared" si="4"/>
        <v>#DIV/0!</v>
      </c>
      <c r="X16" s="213" t="e">
        <f t="shared" si="1"/>
        <v>#DIV/0!</v>
      </c>
      <c r="Y16" s="215">
        <f>'ÖRG Takip Formu'!Q18</f>
        <v>0</v>
      </c>
      <c r="Z16" s="215">
        <f>'ÖRG Takip Formu'!R18</f>
        <v>0</v>
      </c>
      <c r="AA16" s="215">
        <f>'ÖRG Takip Formu'!S18</f>
        <v>0</v>
      </c>
      <c r="AB16" s="215">
        <f>'ÖRG Takip Formu'!T18</f>
        <v>0</v>
      </c>
      <c r="AC16" s="219">
        <f>'Eylem Takip Formu'!AC16</f>
        <v>0</v>
      </c>
      <c r="AD16" s="219" t="str">
        <f>'Eylem Takip Formu'!AD16</f>
        <v>Riski Kabul Etmek</v>
      </c>
      <c r="AE16" s="346">
        <f>'Eylem Takip Formu'!AF16</f>
        <v>0</v>
      </c>
      <c r="AF16" s="346">
        <f>'Eylem Takip Formu'!AG16</f>
        <v>0</v>
      </c>
      <c r="AG16" s="346">
        <f>'Eylem Takip Formu'!AH16</f>
        <v>0</v>
      </c>
      <c r="AH16" s="307"/>
      <c r="AI16" s="219"/>
      <c r="AJ16" s="219"/>
      <c r="AK16" s="219"/>
      <c r="AL16" s="219"/>
      <c r="AM16" s="219"/>
      <c r="AN16" s="219"/>
      <c r="AO16" s="219"/>
    </row>
    <row r="17" spans="2:41" s="91" customFormat="1" ht="67.5" customHeight="1" x14ac:dyDescent="0.25">
      <c r="B17" s="90"/>
      <c r="C17" s="252"/>
      <c r="D17" s="332"/>
      <c r="E17" s="333"/>
      <c r="F17" s="253"/>
      <c r="G17" s="95"/>
      <c r="H17" s="219">
        <f>'RD Bireysel'!$D17</f>
        <v>0</v>
      </c>
      <c r="I17" s="204">
        <f>'RD Bireysel'!$E17</f>
        <v>0</v>
      </c>
      <c r="J17" s="204">
        <f>'RD Bireysel'!$G17</f>
        <v>0</v>
      </c>
      <c r="K17" s="204"/>
      <c r="L17" s="244">
        <f>'RD Bireysel'!H17</f>
        <v>0</v>
      </c>
      <c r="M17" s="340">
        <f>'RD Bireysel'!$F17</f>
        <v>0</v>
      </c>
      <c r="N17" s="345" t="s">
        <v>129</v>
      </c>
      <c r="O17" s="307"/>
      <c r="P17" s="211" t="e">
        <f>'RD Konsolide'!H17</f>
        <v>#DIV/0!</v>
      </c>
      <c r="Q17" s="211" t="e">
        <f>'RD Konsolide'!I17</f>
        <v>#DIV/0!</v>
      </c>
      <c r="R17" s="212" t="e">
        <f t="shared" si="2"/>
        <v>#DIV/0!</v>
      </c>
      <c r="S17" s="213" t="e">
        <f t="shared" si="3"/>
        <v>#DIV/0!</v>
      </c>
      <c r="T17" s="344"/>
      <c r="U17" s="214" t="str">
        <f>'RD Konsolide'!$L17</f>
        <v>Zayıf</v>
      </c>
      <c r="V17" s="247">
        <f t="shared" si="0"/>
        <v>0.8</v>
      </c>
      <c r="W17" s="248" t="e">
        <f t="shared" si="4"/>
        <v>#DIV/0!</v>
      </c>
      <c r="X17" s="213" t="e">
        <f t="shared" si="1"/>
        <v>#DIV/0!</v>
      </c>
      <c r="Y17" s="215">
        <f>'ÖRG Takip Formu'!Q19</f>
        <v>0</v>
      </c>
      <c r="Z17" s="215">
        <f>'ÖRG Takip Formu'!R19</f>
        <v>0</v>
      </c>
      <c r="AA17" s="215">
        <f>'ÖRG Takip Formu'!S19</f>
        <v>0</v>
      </c>
      <c r="AB17" s="215">
        <f>'ÖRG Takip Formu'!T19</f>
        <v>0</v>
      </c>
      <c r="AC17" s="219">
        <f>'Eylem Takip Formu'!AC17</f>
        <v>0</v>
      </c>
      <c r="AD17" s="219" t="str">
        <f>'Eylem Takip Formu'!AD17</f>
        <v>Seçiniz</v>
      </c>
      <c r="AE17" s="346">
        <f>'Eylem Takip Formu'!AF17</f>
        <v>0</v>
      </c>
      <c r="AF17" s="346">
        <f>'Eylem Takip Formu'!AG17</f>
        <v>0</v>
      </c>
      <c r="AG17" s="346">
        <f>'Eylem Takip Formu'!AH17</f>
        <v>0</v>
      </c>
      <c r="AH17" s="307"/>
      <c r="AI17" s="219"/>
      <c r="AJ17" s="219"/>
      <c r="AK17" s="219"/>
      <c r="AL17" s="219"/>
      <c r="AM17" s="219"/>
      <c r="AN17" s="219"/>
      <c r="AO17" s="219"/>
    </row>
    <row r="18" spans="2:41" s="91" customFormat="1" ht="67.5" customHeight="1" x14ac:dyDescent="0.25">
      <c r="B18" s="90"/>
      <c r="C18" s="252"/>
      <c r="D18" s="332"/>
      <c r="E18" s="333"/>
      <c r="F18" s="253"/>
      <c r="G18" s="95"/>
      <c r="H18" s="219">
        <f>'RD Bireysel'!$D18</f>
        <v>0</v>
      </c>
      <c r="I18" s="204">
        <f>'RD Bireysel'!$E18</f>
        <v>0</v>
      </c>
      <c r="J18" s="204">
        <f>'RD Bireysel'!$G18</f>
        <v>0</v>
      </c>
      <c r="K18" s="204"/>
      <c r="L18" s="244">
        <f>'RD Bireysel'!H18</f>
        <v>0</v>
      </c>
      <c r="M18" s="340">
        <f>'RD Bireysel'!$F18</f>
        <v>0</v>
      </c>
      <c r="N18" s="345" t="s">
        <v>129</v>
      </c>
      <c r="O18" s="307"/>
      <c r="P18" s="211" t="e">
        <f>'RD Konsolide'!H18</f>
        <v>#DIV/0!</v>
      </c>
      <c r="Q18" s="211" t="e">
        <f>'RD Konsolide'!I18</f>
        <v>#DIV/0!</v>
      </c>
      <c r="R18" s="212" t="e">
        <f t="shared" si="2"/>
        <v>#DIV/0!</v>
      </c>
      <c r="S18" s="213" t="e">
        <f t="shared" si="3"/>
        <v>#DIV/0!</v>
      </c>
      <c r="T18" s="344"/>
      <c r="U18" s="214" t="str">
        <f>'RD Konsolide'!$L18</f>
        <v>Gelişmeye Açık</v>
      </c>
      <c r="V18" s="247">
        <f t="shared" si="0"/>
        <v>0.4</v>
      </c>
      <c r="W18" s="248" t="e">
        <f t="shared" si="4"/>
        <v>#DIV/0!</v>
      </c>
      <c r="X18" s="213" t="e">
        <f t="shared" si="1"/>
        <v>#DIV/0!</v>
      </c>
      <c r="Y18" s="215">
        <f>'ÖRG Takip Formu'!Q20</f>
        <v>0</v>
      </c>
      <c r="Z18" s="215">
        <f>'ÖRG Takip Formu'!R20</f>
        <v>0</v>
      </c>
      <c r="AA18" s="215">
        <f>'ÖRG Takip Formu'!S20</f>
        <v>0</v>
      </c>
      <c r="AB18" s="215">
        <f>'ÖRG Takip Formu'!T20</f>
        <v>0</v>
      </c>
      <c r="AC18" s="219">
        <f>'Eylem Takip Formu'!AC18</f>
        <v>0</v>
      </c>
      <c r="AD18" s="219" t="str">
        <f>'Eylem Takip Formu'!AD18</f>
        <v>Seçiniz</v>
      </c>
      <c r="AE18" s="346">
        <f>'Eylem Takip Formu'!AF18</f>
        <v>0</v>
      </c>
      <c r="AF18" s="346">
        <f>'Eylem Takip Formu'!AG18</f>
        <v>0</v>
      </c>
      <c r="AG18" s="346">
        <f>'Eylem Takip Formu'!AH18</f>
        <v>0</v>
      </c>
      <c r="AH18" s="307"/>
      <c r="AI18" s="219"/>
      <c r="AJ18" s="219"/>
      <c r="AK18" s="219"/>
      <c r="AL18" s="219"/>
      <c r="AM18" s="219"/>
      <c r="AN18" s="219"/>
      <c r="AO18" s="219"/>
    </row>
    <row r="19" spans="2:41" s="91" customFormat="1" ht="54.6" hidden="1" customHeight="1" x14ac:dyDescent="0.25">
      <c r="B19" s="90"/>
      <c r="C19" s="164"/>
      <c r="E19" s="167"/>
      <c r="F19" s="165"/>
      <c r="G19" s="90"/>
      <c r="H19" s="91">
        <f>'RD Bireysel'!$D19</f>
        <v>0</v>
      </c>
      <c r="I19" s="91">
        <f>'RD Bireysel'!$E19</f>
        <v>0</v>
      </c>
      <c r="J19" s="92">
        <f>'RD Bireysel'!$G19</f>
        <v>0</v>
      </c>
      <c r="K19" s="92"/>
      <c r="L19" s="339">
        <f>'RD Bireysel'!H19</f>
        <v>0</v>
      </c>
      <c r="M19" s="93">
        <f>'RD Bireysel'!$F19</f>
        <v>0</v>
      </c>
      <c r="N19" s="94"/>
      <c r="O19" s="95"/>
      <c r="P19" s="96" t="e">
        <f>'RD Konsolide'!H19</f>
        <v>#DIV/0!</v>
      </c>
      <c r="Q19" s="96" t="e">
        <f>'RD Konsolide'!I19</f>
        <v>#DIV/0!</v>
      </c>
      <c r="R19" s="97" t="e">
        <f t="shared" si="2"/>
        <v>#DIV/0!</v>
      </c>
      <c r="S19" s="98" t="e">
        <f t="shared" si="3"/>
        <v>#DIV/0!</v>
      </c>
      <c r="T19" s="163"/>
      <c r="U19" s="99" t="str">
        <f>'RD Konsolide'!$L19</f>
        <v>Seçiniz</v>
      </c>
      <c r="V19" s="100" t="b">
        <f t="shared" si="0"/>
        <v>0</v>
      </c>
      <c r="W19" s="101" t="e">
        <f t="shared" si="4"/>
        <v>#DIV/0!</v>
      </c>
      <c r="X19" s="98" t="e">
        <f t="shared" si="1"/>
        <v>#DIV/0!</v>
      </c>
      <c r="Y19" s="157">
        <f>'ÖRG Takip Formu'!Q21</f>
        <v>0</v>
      </c>
      <c r="Z19" s="157">
        <f>'ÖRG Takip Formu'!R21</f>
        <v>0</v>
      </c>
      <c r="AA19" s="157">
        <f>'ÖRG Takip Formu'!S21</f>
        <v>0</v>
      </c>
      <c r="AB19" s="157">
        <f>'ÖRG Takip Formu'!T21</f>
        <v>0</v>
      </c>
      <c r="AC19" s="91">
        <f>'Eylem Takip Formu'!AC19</f>
        <v>0</v>
      </c>
      <c r="AD19" s="91">
        <f>'Eylem Takip Formu'!AD19</f>
        <v>0</v>
      </c>
      <c r="AE19" s="91">
        <f>'Eylem Takip Formu'!AF19</f>
        <v>0</v>
      </c>
      <c r="AF19" s="91">
        <f>'Eylem Takip Formu'!AG19</f>
        <v>0</v>
      </c>
      <c r="AG19" s="91">
        <f>'Eylem Takip Formu'!AH19</f>
        <v>0</v>
      </c>
      <c r="AH19" s="90"/>
    </row>
    <row r="20" spans="2:41" s="91" customFormat="1" ht="54.6" hidden="1" customHeight="1" x14ac:dyDescent="0.25">
      <c r="B20" s="90"/>
      <c r="C20" s="164"/>
      <c r="E20" s="167"/>
      <c r="F20" s="165"/>
      <c r="G20" s="90"/>
      <c r="H20" s="91">
        <f>'RD Bireysel'!$D20</f>
        <v>0</v>
      </c>
      <c r="I20" s="91">
        <f>'RD Bireysel'!$E20</f>
        <v>0</v>
      </c>
      <c r="J20" s="92">
        <f>'RD Bireysel'!$G20</f>
        <v>0</v>
      </c>
      <c r="K20" s="92"/>
      <c r="L20" s="244">
        <f>'RD Bireysel'!H20</f>
        <v>0</v>
      </c>
      <c r="M20" s="93">
        <f>'RD Bireysel'!$F20</f>
        <v>0</v>
      </c>
      <c r="N20" s="94"/>
      <c r="O20" s="95"/>
      <c r="P20" s="96" t="e">
        <f>'RD Konsolide'!H20</f>
        <v>#DIV/0!</v>
      </c>
      <c r="Q20" s="96" t="e">
        <f>'RD Konsolide'!I20</f>
        <v>#DIV/0!</v>
      </c>
      <c r="R20" s="97" t="e">
        <f t="shared" si="2"/>
        <v>#DIV/0!</v>
      </c>
      <c r="S20" s="98" t="e">
        <f t="shared" si="3"/>
        <v>#DIV/0!</v>
      </c>
      <c r="T20" s="163"/>
      <c r="U20" s="99" t="str">
        <f>'RD Konsolide'!$L20</f>
        <v>Seçiniz</v>
      </c>
      <c r="V20" s="100" t="b">
        <f t="shared" si="0"/>
        <v>0</v>
      </c>
      <c r="W20" s="101" t="e">
        <f t="shared" si="4"/>
        <v>#DIV/0!</v>
      </c>
      <c r="X20" s="98" t="e">
        <f t="shared" si="1"/>
        <v>#DIV/0!</v>
      </c>
      <c r="Y20" s="157">
        <f>'ÖRG Takip Formu'!Q22</f>
        <v>0</v>
      </c>
      <c r="Z20" s="157">
        <f>'ÖRG Takip Formu'!R22</f>
        <v>0</v>
      </c>
      <c r="AA20" s="157">
        <f>'ÖRG Takip Formu'!S22</f>
        <v>0</v>
      </c>
      <c r="AB20" s="157">
        <f>'ÖRG Takip Formu'!T22</f>
        <v>0</v>
      </c>
      <c r="AC20" s="91">
        <f>'Eylem Takip Formu'!AC20</f>
        <v>0</v>
      </c>
      <c r="AD20" s="91">
        <f>'Eylem Takip Formu'!AD20</f>
        <v>0</v>
      </c>
      <c r="AE20" s="91">
        <f>'Eylem Takip Formu'!AF20</f>
        <v>0</v>
      </c>
      <c r="AF20" s="91">
        <f>'Eylem Takip Formu'!AG20</f>
        <v>0</v>
      </c>
      <c r="AG20" s="91">
        <f>'Eylem Takip Formu'!AH20</f>
        <v>0</v>
      </c>
      <c r="AH20" s="90"/>
    </row>
    <row r="21" spans="2:41" s="91" customFormat="1" ht="54.6" hidden="1" customHeight="1" x14ac:dyDescent="0.25">
      <c r="B21" s="90"/>
      <c r="C21" s="164"/>
      <c r="E21" s="167"/>
      <c r="F21" s="165"/>
      <c r="G21" s="90"/>
      <c r="H21" s="91">
        <f>'RD Bireysel'!$D21</f>
        <v>0</v>
      </c>
      <c r="I21" s="91">
        <f>'RD Bireysel'!$E21</f>
        <v>0</v>
      </c>
      <c r="J21" s="92">
        <f>'RD Bireysel'!$G21</f>
        <v>0</v>
      </c>
      <c r="K21" s="92"/>
      <c r="L21" s="244">
        <f>'RD Bireysel'!H21</f>
        <v>0</v>
      </c>
      <c r="M21" s="93">
        <f>'RD Bireysel'!$F21</f>
        <v>0</v>
      </c>
      <c r="N21" s="94"/>
      <c r="O21" s="95"/>
      <c r="P21" s="96" t="e">
        <f>'RD Konsolide'!H21</f>
        <v>#DIV/0!</v>
      </c>
      <c r="Q21" s="96" t="e">
        <f>'RD Konsolide'!I21</f>
        <v>#DIV/0!</v>
      </c>
      <c r="R21" s="97" t="e">
        <f t="shared" si="2"/>
        <v>#DIV/0!</v>
      </c>
      <c r="S21" s="98" t="e">
        <f t="shared" si="3"/>
        <v>#DIV/0!</v>
      </c>
      <c r="T21" s="163"/>
      <c r="U21" s="99" t="str">
        <f>'RD Konsolide'!$L21</f>
        <v>Seçiniz</v>
      </c>
      <c r="V21" s="100" t="b">
        <f t="shared" si="0"/>
        <v>0</v>
      </c>
      <c r="W21" s="101" t="e">
        <f t="shared" si="4"/>
        <v>#DIV/0!</v>
      </c>
      <c r="X21" s="98" t="e">
        <f t="shared" si="1"/>
        <v>#DIV/0!</v>
      </c>
      <c r="Y21" s="157">
        <f>'ÖRG Takip Formu'!Q23</f>
        <v>0</v>
      </c>
      <c r="Z21" s="157">
        <f>'ÖRG Takip Formu'!R23</f>
        <v>0</v>
      </c>
      <c r="AA21" s="157">
        <f>'ÖRG Takip Formu'!S23</f>
        <v>0</v>
      </c>
      <c r="AB21" s="157">
        <f>'ÖRG Takip Formu'!T23</f>
        <v>0</v>
      </c>
      <c r="AC21" s="91">
        <f>'Eylem Takip Formu'!AC21</f>
        <v>0</v>
      </c>
      <c r="AD21" s="91">
        <f>'Eylem Takip Formu'!AD21</f>
        <v>0</v>
      </c>
      <c r="AE21" s="91">
        <f>'Eylem Takip Formu'!AF21</f>
        <v>0</v>
      </c>
      <c r="AF21" s="91">
        <f>'Eylem Takip Formu'!AG21</f>
        <v>0</v>
      </c>
      <c r="AG21" s="91">
        <f>'Eylem Takip Formu'!AH21</f>
        <v>0</v>
      </c>
      <c r="AH21" s="90"/>
    </row>
    <row r="22" spans="2:41" s="91" customFormat="1" ht="54.6" hidden="1" customHeight="1" x14ac:dyDescent="0.25">
      <c r="B22" s="90"/>
      <c r="C22" s="164"/>
      <c r="E22" s="167"/>
      <c r="F22" s="165"/>
      <c r="G22" s="90"/>
      <c r="H22" s="91">
        <f>'RD Bireysel'!$D22</f>
        <v>0</v>
      </c>
      <c r="I22" s="91">
        <f>'RD Bireysel'!$E22</f>
        <v>0</v>
      </c>
      <c r="J22" s="92">
        <f>'RD Bireysel'!$G22</f>
        <v>0</v>
      </c>
      <c r="K22" s="92"/>
      <c r="L22" s="244">
        <f>'RD Bireysel'!H22</f>
        <v>0</v>
      </c>
      <c r="M22" s="93">
        <f>'RD Bireysel'!$F22</f>
        <v>0</v>
      </c>
      <c r="N22" s="94"/>
      <c r="O22" s="95"/>
      <c r="P22" s="96" t="e">
        <f>'RD Konsolide'!H22</f>
        <v>#DIV/0!</v>
      </c>
      <c r="Q22" s="96" t="e">
        <f>'RD Konsolide'!I22</f>
        <v>#DIV/0!</v>
      </c>
      <c r="R22" s="97" t="e">
        <f t="shared" si="2"/>
        <v>#DIV/0!</v>
      </c>
      <c r="S22" s="98" t="e">
        <f t="shared" si="3"/>
        <v>#DIV/0!</v>
      </c>
      <c r="T22" s="163"/>
      <c r="U22" s="99" t="str">
        <f>'RD Konsolide'!$L22</f>
        <v>Seçiniz</v>
      </c>
      <c r="V22" s="100" t="b">
        <f t="shared" si="0"/>
        <v>0</v>
      </c>
      <c r="W22" s="101" t="e">
        <f t="shared" si="4"/>
        <v>#DIV/0!</v>
      </c>
      <c r="X22" s="98" t="e">
        <f t="shared" si="1"/>
        <v>#DIV/0!</v>
      </c>
      <c r="Y22" s="157">
        <f>'ÖRG Takip Formu'!Q24</f>
        <v>0</v>
      </c>
      <c r="Z22" s="157">
        <f>'ÖRG Takip Formu'!R24</f>
        <v>0</v>
      </c>
      <c r="AA22" s="157">
        <f>'ÖRG Takip Formu'!S24</f>
        <v>0</v>
      </c>
      <c r="AB22" s="157">
        <f>'ÖRG Takip Formu'!T24</f>
        <v>0</v>
      </c>
      <c r="AC22" s="91">
        <f>'Eylem Takip Formu'!AC22</f>
        <v>0</v>
      </c>
      <c r="AD22" s="91">
        <f>'Eylem Takip Formu'!AD22</f>
        <v>0</v>
      </c>
      <c r="AE22" s="91">
        <f>'Eylem Takip Formu'!AF22</f>
        <v>0</v>
      </c>
      <c r="AF22" s="91">
        <f>'Eylem Takip Formu'!AG22</f>
        <v>0</v>
      </c>
      <c r="AG22" s="91">
        <f>'Eylem Takip Formu'!AH22</f>
        <v>0</v>
      </c>
      <c r="AH22" s="90"/>
    </row>
    <row r="23" spans="2:41" s="91" customFormat="1" ht="54.6" hidden="1" customHeight="1" x14ac:dyDescent="0.25">
      <c r="B23" s="90"/>
      <c r="C23" s="164"/>
      <c r="E23" s="167"/>
      <c r="F23" s="165"/>
      <c r="G23" s="90"/>
      <c r="H23" s="91">
        <f>'RD Bireysel'!$D23</f>
        <v>0</v>
      </c>
      <c r="I23" s="91">
        <f>'RD Bireysel'!$E23</f>
        <v>0</v>
      </c>
      <c r="J23" s="92">
        <f>'RD Bireysel'!$G23</f>
        <v>0</v>
      </c>
      <c r="K23" s="92"/>
      <c r="L23" s="244">
        <f>'RD Bireysel'!H23</f>
        <v>0</v>
      </c>
      <c r="M23" s="93">
        <f>'RD Bireysel'!$F23</f>
        <v>0</v>
      </c>
      <c r="N23" s="94"/>
      <c r="O23" s="95"/>
      <c r="P23" s="96" t="e">
        <f>'RD Konsolide'!H23</f>
        <v>#DIV/0!</v>
      </c>
      <c r="Q23" s="96" t="e">
        <f>'RD Konsolide'!I23</f>
        <v>#DIV/0!</v>
      </c>
      <c r="R23" s="97" t="e">
        <f t="shared" si="2"/>
        <v>#DIV/0!</v>
      </c>
      <c r="S23" s="98" t="e">
        <f t="shared" si="3"/>
        <v>#DIV/0!</v>
      </c>
      <c r="T23" s="163"/>
      <c r="U23" s="99" t="str">
        <f>'RD Konsolide'!$L23</f>
        <v>Seçiniz</v>
      </c>
      <c r="V23" s="100" t="b">
        <f t="shared" si="0"/>
        <v>0</v>
      </c>
      <c r="W23" s="101" t="e">
        <f t="shared" si="4"/>
        <v>#DIV/0!</v>
      </c>
      <c r="X23" s="98" t="e">
        <f t="shared" si="1"/>
        <v>#DIV/0!</v>
      </c>
      <c r="Y23" s="157">
        <f>'ÖRG Takip Formu'!Q25</f>
        <v>0</v>
      </c>
      <c r="Z23" s="157">
        <f>'ÖRG Takip Formu'!R25</f>
        <v>0</v>
      </c>
      <c r="AA23" s="157">
        <f>'ÖRG Takip Formu'!S25</f>
        <v>0</v>
      </c>
      <c r="AB23" s="157">
        <f>'ÖRG Takip Formu'!T25</f>
        <v>0</v>
      </c>
      <c r="AC23" s="91">
        <f>'Eylem Takip Formu'!AC23</f>
        <v>0</v>
      </c>
      <c r="AD23" s="91">
        <f>'Eylem Takip Formu'!AD23</f>
        <v>0</v>
      </c>
      <c r="AE23" s="91">
        <f>'Eylem Takip Formu'!AF23</f>
        <v>0</v>
      </c>
      <c r="AF23" s="91">
        <f>'Eylem Takip Formu'!AG23</f>
        <v>0</v>
      </c>
      <c r="AG23" s="91">
        <f>'Eylem Takip Formu'!AH23</f>
        <v>0</v>
      </c>
      <c r="AH23" s="90"/>
    </row>
    <row r="24" spans="2:41" s="91" customFormat="1" ht="54.6" hidden="1" customHeight="1" x14ac:dyDescent="0.25">
      <c r="B24" s="90"/>
      <c r="C24" s="164"/>
      <c r="E24" s="167"/>
      <c r="F24" s="165"/>
      <c r="G24" s="90"/>
      <c r="H24" s="91">
        <f>'RD Bireysel'!$D24</f>
        <v>0</v>
      </c>
      <c r="I24" s="91">
        <f>'RD Bireysel'!$E24</f>
        <v>0</v>
      </c>
      <c r="J24" s="92">
        <f>'RD Bireysel'!$G24</f>
        <v>0</v>
      </c>
      <c r="K24" s="92"/>
      <c r="L24" s="244">
        <f>'RD Bireysel'!H24</f>
        <v>0</v>
      </c>
      <c r="M24" s="93">
        <f>'RD Bireysel'!$F24</f>
        <v>0</v>
      </c>
      <c r="N24" s="94"/>
      <c r="O24" s="95"/>
      <c r="P24" s="96" t="e">
        <f>'RD Konsolide'!H24</f>
        <v>#DIV/0!</v>
      </c>
      <c r="Q24" s="96" t="e">
        <f>'RD Konsolide'!I24</f>
        <v>#DIV/0!</v>
      </c>
      <c r="R24" s="97" t="e">
        <f t="shared" si="2"/>
        <v>#DIV/0!</v>
      </c>
      <c r="S24" s="98" t="e">
        <f t="shared" si="3"/>
        <v>#DIV/0!</v>
      </c>
      <c r="T24" s="163"/>
      <c r="U24" s="99" t="str">
        <f>'RD Konsolide'!$L24</f>
        <v>Seçiniz</v>
      </c>
      <c r="V24" s="100" t="b">
        <f t="shared" si="0"/>
        <v>0</v>
      </c>
      <c r="W24" s="101" t="e">
        <f t="shared" si="4"/>
        <v>#DIV/0!</v>
      </c>
      <c r="X24" s="98" t="e">
        <f t="shared" si="1"/>
        <v>#DIV/0!</v>
      </c>
      <c r="Y24" s="157">
        <f>'ÖRG Takip Formu'!Q26</f>
        <v>0</v>
      </c>
      <c r="Z24" s="157">
        <f>'ÖRG Takip Formu'!R26</f>
        <v>0</v>
      </c>
      <c r="AA24" s="157">
        <f>'ÖRG Takip Formu'!S26</f>
        <v>0</v>
      </c>
      <c r="AB24" s="157">
        <f>'ÖRG Takip Formu'!T26</f>
        <v>0</v>
      </c>
      <c r="AC24" s="91">
        <f>'Eylem Takip Formu'!AC24</f>
        <v>0</v>
      </c>
      <c r="AD24" s="91">
        <f>'Eylem Takip Formu'!AD24</f>
        <v>0</v>
      </c>
      <c r="AE24" s="91">
        <f>'Eylem Takip Formu'!AF24</f>
        <v>0</v>
      </c>
      <c r="AF24" s="91">
        <f>'Eylem Takip Formu'!AG24</f>
        <v>0</v>
      </c>
      <c r="AG24" s="91">
        <f>'Eylem Takip Formu'!AH24</f>
        <v>0</v>
      </c>
      <c r="AH24" s="90"/>
    </row>
    <row r="25" spans="2:41" s="91" customFormat="1" ht="54.6" hidden="1" customHeight="1" x14ac:dyDescent="0.25">
      <c r="B25" s="90"/>
      <c r="C25" s="164"/>
      <c r="E25" s="167"/>
      <c r="F25" s="165"/>
      <c r="G25" s="90"/>
      <c r="H25" s="91">
        <f>'RD Bireysel'!$D25</f>
        <v>0</v>
      </c>
      <c r="I25" s="91">
        <f>'RD Bireysel'!$E25</f>
        <v>0</v>
      </c>
      <c r="J25" s="92">
        <f>'RD Bireysel'!$G25</f>
        <v>0</v>
      </c>
      <c r="K25" s="92"/>
      <c r="L25" s="244">
        <f>'RD Bireysel'!H25</f>
        <v>0</v>
      </c>
      <c r="M25" s="93">
        <f>'RD Bireysel'!$F25</f>
        <v>0</v>
      </c>
      <c r="N25" s="94"/>
      <c r="O25" s="95"/>
      <c r="P25" s="96" t="e">
        <f>'RD Konsolide'!H25</f>
        <v>#DIV/0!</v>
      </c>
      <c r="Q25" s="96" t="e">
        <f>'RD Konsolide'!I25</f>
        <v>#DIV/0!</v>
      </c>
      <c r="R25" s="97" t="e">
        <f t="shared" si="2"/>
        <v>#DIV/0!</v>
      </c>
      <c r="S25" s="98" t="e">
        <f t="shared" si="3"/>
        <v>#DIV/0!</v>
      </c>
      <c r="T25" s="163"/>
      <c r="U25" s="99" t="str">
        <f>'RD Konsolide'!$L25</f>
        <v>Seçiniz</v>
      </c>
      <c r="V25" s="100" t="b">
        <f t="shared" si="0"/>
        <v>0</v>
      </c>
      <c r="W25" s="101" t="e">
        <f t="shared" si="4"/>
        <v>#DIV/0!</v>
      </c>
      <c r="X25" s="98" t="e">
        <f t="shared" si="1"/>
        <v>#DIV/0!</v>
      </c>
      <c r="Y25" s="157">
        <f>'ÖRG Takip Formu'!Q27</f>
        <v>0</v>
      </c>
      <c r="Z25" s="157">
        <f>'ÖRG Takip Formu'!R27</f>
        <v>0</v>
      </c>
      <c r="AA25" s="157">
        <f>'ÖRG Takip Formu'!S27</f>
        <v>0</v>
      </c>
      <c r="AB25" s="157">
        <f>'ÖRG Takip Formu'!T27</f>
        <v>0</v>
      </c>
      <c r="AC25" s="91">
        <f>'Eylem Takip Formu'!AC25</f>
        <v>0</v>
      </c>
      <c r="AD25" s="91">
        <f>'Eylem Takip Formu'!AD25</f>
        <v>0</v>
      </c>
      <c r="AE25" s="91">
        <f>'Eylem Takip Formu'!AF25</f>
        <v>0</v>
      </c>
      <c r="AF25" s="91">
        <f>'Eylem Takip Formu'!AG25</f>
        <v>0</v>
      </c>
      <c r="AG25" s="91">
        <f>'Eylem Takip Formu'!AH25</f>
        <v>0</v>
      </c>
      <c r="AH25" s="90"/>
    </row>
    <row r="26" spans="2:41" s="91" customFormat="1" ht="54.6" hidden="1" customHeight="1" x14ac:dyDescent="0.25">
      <c r="B26" s="90"/>
      <c r="C26" s="164"/>
      <c r="E26" s="167"/>
      <c r="F26" s="165"/>
      <c r="G26" s="90"/>
      <c r="H26" s="91">
        <f>'RD Bireysel'!$D26</f>
        <v>0</v>
      </c>
      <c r="I26" s="91">
        <f>'RD Bireysel'!$E26</f>
        <v>0</v>
      </c>
      <c r="J26" s="92">
        <f>'RD Bireysel'!$G26</f>
        <v>0</v>
      </c>
      <c r="K26" s="92"/>
      <c r="L26" s="244">
        <f>'RD Bireysel'!H26</f>
        <v>0</v>
      </c>
      <c r="M26" s="93">
        <f>'RD Bireysel'!$F26</f>
        <v>0</v>
      </c>
      <c r="N26" s="94"/>
      <c r="O26" s="95"/>
      <c r="P26" s="96" t="e">
        <f>'RD Konsolide'!H26</f>
        <v>#DIV/0!</v>
      </c>
      <c r="Q26" s="96" t="e">
        <f>'RD Konsolide'!I26</f>
        <v>#DIV/0!</v>
      </c>
      <c r="R26" s="97" t="e">
        <f t="shared" si="2"/>
        <v>#DIV/0!</v>
      </c>
      <c r="S26" s="98" t="e">
        <f t="shared" si="3"/>
        <v>#DIV/0!</v>
      </c>
      <c r="T26" s="163"/>
      <c r="U26" s="99" t="str">
        <f>'RD Konsolide'!$L26</f>
        <v>Seçiniz</v>
      </c>
      <c r="V26" s="100" t="b">
        <f t="shared" si="0"/>
        <v>0</v>
      </c>
      <c r="W26" s="101" t="e">
        <f t="shared" si="4"/>
        <v>#DIV/0!</v>
      </c>
      <c r="X26" s="98" t="e">
        <f t="shared" si="1"/>
        <v>#DIV/0!</v>
      </c>
      <c r="Y26" s="157">
        <f>'ÖRG Takip Formu'!Q28</f>
        <v>0</v>
      </c>
      <c r="Z26" s="157">
        <f>'ÖRG Takip Formu'!R28</f>
        <v>0</v>
      </c>
      <c r="AA26" s="157">
        <f>'ÖRG Takip Formu'!S28</f>
        <v>0</v>
      </c>
      <c r="AB26" s="157">
        <f>'ÖRG Takip Formu'!T28</f>
        <v>0</v>
      </c>
      <c r="AC26" s="91">
        <f>'Eylem Takip Formu'!AC26</f>
        <v>0</v>
      </c>
      <c r="AD26" s="91">
        <f>'Eylem Takip Formu'!AD26</f>
        <v>0</v>
      </c>
      <c r="AE26" s="91">
        <f>'Eylem Takip Formu'!AF26</f>
        <v>0</v>
      </c>
      <c r="AF26" s="91">
        <f>'Eylem Takip Formu'!AG26</f>
        <v>0</v>
      </c>
      <c r="AG26" s="91">
        <f>'Eylem Takip Formu'!AH26</f>
        <v>0</v>
      </c>
      <c r="AH26" s="90"/>
    </row>
    <row r="27" spans="2:41" s="91" customFormat="1" ht="54.6" hidden="1" customHeight="1" x14ac:dyDescent="0.25">
      <c r="B27" s="90"/>
      <c r="C27" s="164"/>
      <c r="E27" s="167"/>
      <c r="F27" s="165"/>
      <c r="G27" s="90"/>
      <c r="H27" s="91">
        <f>'RD Bireysel'!$D27</f>
        <v>0</v>
      </c>
      <c r="I27" s="91">
        <f>'RD Bireysel'!$E27</f>
        <v>0</v>
      </c>
      <c r="J27" s="92">
        <f>'RD Bireysel'!$G27</f>
        <v>0</v>
      </c>
      <c r="K27" s="92"/>
      <c r="L27" s="244">
        <f>'RD Bireysel'!H27</f>
        <v>0</v>
      </c>
      <c r="M27" s="93">
        <f>'RD Bireysel'!$F27</f>
        <v>0</v>
      </c>
      <c r="N27" s="94"/>
      <c r="O27" s="95"/>
      <c r="P27" s="96" t="e">
        <f>'RD Konsolide'!H27</f>
        <v>#DIV/0!</v>
      </c>
      <c r="Q27" s="96" t="e">
        <f>'RD Konsolide'!I27</f>
        <v>#DIV/0!</v>
      </c>
      <c r="R27" s="97" t="e">
        <f t="shared" si="2"/>
        <v>#DIV/0!</v>
      </c>
      <c r="S27" s="98" t="e">
        <f t="shared" si="3"/>
        <v>#DIV/0!</v>
      </c>
      <c r="T27" s="163"/>
      <c r="U27" s="99" t="str">
        <f>'RD Konsolide'!$L27</f>
        <v>Seçiniz</v>
      </c>
      <c r="V27" s="100" t="b">
        <f t="shared" si="0"/>
        <v>0</v>
      </c>
      <c r="W27" s="101" t="e">
        <f t="shared" si="4"/>
        <v>#DIV/0!</v>
      </c>
      <c r="X27" s="98" t="e">
        <f t="shared" si="1"/>
        <v>#DIV/0!</v>
      </c>
      <c r="Y27" s="157">
        <f>'ÖRG Takip Formu'!Q29</f>
        <v>0</v>
      </c>
      <c r="Z27" s="157">
        <f>'ÖRG Takip Formu'!R29</f>
        <v>0</v>
      </c>
      <c r="AA27" s="157">
        <f>'ÖRG Takip Formu'!S29</f>
        <v>0</v>
      </c>
      <c r="AB27" s="157">
        <f>'ÖRG Takip Formu'!T29</f>
        <v>0</v>
      </c>
      <c r="AC27" s="91">
        <f>'Eylem Takip Formu'!AC27</f>
        <v>0</v>
      </c>
      <c r="AD27" s="91">
        <f>'Eylem Takip Formu'!AD27</f>
        <v>0</v>
      </c>
      <c r="AE27" s="91">
        <f>'Eylem Takip Formu'!AF27</f>
        <v>0</v>
      </c>
      <c r="AF27" s="91">
        <f>'Eylem Takip Formu'!AG27</f>
        <v>0</v>
      </c>
      <c r="AG27" s="91">
        <f>'Eylem Takip Formu'!AH27</f>
        <v>0</v>
      </c>
      <c r="AH27" s="90"/>
    </row>
    <row r="28" spans="2:41" s="91" customFormat="1" ht="54.6" hidden="1" customHeight="1" x14ac:dyDescent="0.25">
      <c r="B28" s="90"/>
      <c r="C28" s="164"/>
      <c r="D28" s="92"/>
      <c r="E28" s="166"/>
      <c r="F28" s="165"/>
      <c r="G28" s="90"/>
      <c r="H28" s="91">
        <f>'RD Bireysel'!$D28</f>
        <v>0</v>
      </c>
      <c r="I28" s="91">
        <f>'RD Bireysel'!$E28</f>
        <v>0</v>
      </c>
      <c r="J28" s="92">
        <f>'RD Bireysel'!$G28</f>
        <v>0</v>
      </c>
      <c r="K28" s="92"/>
      <c r="L28" s="244">
        <f>'RD Bireysel'!H28</f>
        <v>0</v>
      </c>
      <c r="M28" s="93">
        <f>'RD Bireysel'!$F28</f>
        <v>0</v>
      </c>
      <c r="N28" s="94"/>
      <c r="O28" s="95"/>
      <c r="P28" s="96" t="e">
        <f>'RD Konsolide'!H28</f>
        <v>#DIV/0!</v>
      </c>
      <c r="Q28" s="96" t="e">
        <f>'RD Konsolide'!I28</f>
        <v>#DIV/0!</v>
      </c>
      <c r="R28" s="97" t="e">
        <f t="shared" si="2"/>
        <v>#DIV/0!</v>
      </c>
      <c r="S28" s="98" t="e">
        <f t="shared" si="3"/>
        <v>#DIV/0!</v>
      </c>
      <c r="T28" s="163"/>
      <c r="U28" s="99" t="str">
        <f>'RD Konsolide'!$L28</f>
        <v>Seçiniz</v>
      </c>
      <c r="V28" s="100" t="b">
        <f t="shared" si="0"/>
        <v>0</v>
      </c>
      <c r="W28" s="101" t="e">
        <f t="shared" si="4"/>
        <v>#DIV/0!</v>
      </c>
      <c r="X28" s="98" t="e">
        <f t="shared" si="1"/>
        <v>#DIV/0!</v>
      </c>
      <c r="Y28" s="157">
        <f>'ÖRG Takip Formu'!Q30</f>
        <v>0</v>
      </c>
      <c r="Z28" s="157">
        <f>'ÖRG Takip Formu'!R30</f>
        <v>0</v>
      </c>
      <c r="AA28" s="157">
        <f>'ÖRG Takip Formu'!S30</f>
        <v>0</v>
      </c>
      <c r="AB28" s="157">
        <f>'ÖRG Takip Formu'!T30</f>
        <v>0</v>
      </c>
      <c r="AC28" s="91">
        <f>'Eylem Takip Formu'!AC28</f>
        <v>0</v>
      </c>
      <c r="AD28" s="91">
        <f>'Eylem Takip Formu'!AD28</f>
        <v>0</v>
      </c>
      <c r="AE28" s="91">
        <f>'Eylem Takip Formu'!AF28</f>
        <v>0</v>
      </c>
      <c r="AF28" s="91">
        <f>'Eylem Takip Formu'!AG28</f>
        <v>0</v>
      </c>
      <c r="AG28" s="91">
        <f>'Eylem Takip Formu'!AH28</f>
        <v>0</v>
      </c>
      <c r="AH28" s="90"/>
    </row>
    <row r="29" spans="2:41" s="91" customFormat="1" ht="54.6" hidden="1" customHeight="1" x14ac:dyDescent="0.25">
      <c r="B29" s="90"/>
      <c r="C29" s="164"/>
      <c r="D29" s="92"/>
      <c r="E29" s="166"/>
      <c r="F29" s="165"/>
      <c r="G29" s="90"/>
      <c r="H29" s="91">
        <f>'RD Bireysel'!$D29</f>
        <v>0</v>
      </c>
      <c r="I29" s="91">
        <f>'RD Bireysel'!$E29</f>
        <v>0</v>
      </c>
      <c r="J29" s="92">
        <f>'RD Bireysel'!$G29</f>
        <v>0</v>
      </c>
      <c r="K29" s="92"/>
      <c r="L29" s="244">
        <f>'RD Bireysel'!H29</f>
        <v>0</v>
      </c>
      <c r="M29" s="93">
        <f>'RD Bireysel'!$F29</f>
        <v>0</v>
      </c>
      <c r="N29" s="94"/>
      <c r="O29" s="95"/>
      <c r="P29" s="96" t="e">
        <f>'RD Konsolide'!H29</f>
        <v>#DIV/0!</v>
      </c>
      <c r="Q29" s="96" t="e">
        <f>'RD Konsolide'!I29</f>
        <v>#DIV/0!</v>
      </c>
      <c r="R29" s="97" t="e">
        <f t="shared" si="2"/>
        <v>#DIV/0!</v>
      </c>
      <c r="S29" s="98" t="e">
        <f t="shared" si="3"/>
        <v>#DIV/0!</v>
      </c>
      <c r="T29" s="163"/>
      <c r="U29" s="99" t="str">
        <f>'RD Konsolide'!$L29</f>
        <v>Seçiniz</v>
      </c>
      <c r="V29" s="100" t="b">
        <f t="shared" si="0"/>
        <v>0</v>
      </c>
      <c r="W29" s="101" t="e">
        <f t="shared" si="4"/>
        <v>#DIV/0!</v>
      </c>
      <c r="X29" s="98" t="e">
        <f t="shared" si="1"/>
        <v>#DIV/0!</v>
      </c>
      <c r="Y29" s="157">
        <f>'ÖRG Takip Formu'!Q31</f>
        <v>0</v>
      </c>
      <c r="Z29" s="157">
        <f>'ÖRG Takip Formu'!R31</f>
        <v>0</v>
      </c>
      <c r="AA29" s="157">
        <f>'ÖRG Takip Formu'!S31</f>
        <v>0</v>
      </c>
      <c r="AB29" s="157">
        <f>'ÖRG Takip Formu'!T31</f>
        <v>0</v>
      </c>
      <c r="AC29" s="91">
        <f>'Eylem Takip Formu'!AC29</f>
        <v>0</v>
      </c>
      <c r="AD29" s="91">
        <f>'Eylem Takip Formu'!AD29</f>
        <v>0</v>
      </c>
      <c r="AE29" s="91">
        <f>'Eylem Takip Formu'!AF29</f>
        <v>0</v>
      </c>
      <c r="AF29" s="91">
        <f>'Eylem Takip Formu'!AG29</f>
        <v>0</v>
      </c>
      <c r="AG29" s="91">
        <f>'Eylem Takip Formu'!AH29</f>
        <v>0</v>
      </c>
      <c r="AH29" s="90"/>
    </row>
    <row r="30" spans="2:41" s="91" customFormat="1" ht="54.6" hidden="1" customHeight="1" x14ac:dyDescent="0.25">
      <c r="B30" s="90"/>
      <c r="C30" s="164"/>
      <c r="D30" s="92"/>
      <c r="E30" s="166"/>
      <c r="F30" s="165"/>
      <c r="G30" s="90"/>
      <c r="H30" s="91">
        <f>'RD Bireysel'!$D30</f>
        <v>0</v>
      </c>
      <c r="I30" s="91">
        <f>'RD Bireysel'!$E30</f>
        <v>0</v>
      </c>
      <c r="J30" s="92">
        <f>'RD Bireysel'!$G30</f>
        <v>0</v>
      </c>
      <c r="K30" s="92"/>
      <c r="L30" s="244">
        <f>'RD Bireysel'!H30</f>
        <v>0</v>
      </c>
      <c r="M30" s="93">
        <f>'RD Bireysel'!$F30</f>
        <v>0</v>
      </c>
      <c r="N30" s="94"/>
      <c r="O30" s="95"/>
      <c r="P30" s="96" t="e">
        <f>'RD Konsolide'!H30</f>
        <v>#DIV/0!</v>
      </c>
      <c r="Q30" s="96" t="e">
        <f>'RD Konsolide'!I30</f>
        <v>#DIV/0!</v>
      </c>
      <c r="R30" s="97" t="e">
        <f t="shared" si="2"/>
        <v>#DIV/0!</v>
      </c>
      <c r="S30" s="98" t="e">
        <f t="shared" si="3"/>
        <v>#DIV/0!</v>
      </c>
      <c r="T30" s="163"/>
      <c r="U30" s="99" t="str">
        <f>'RD Konsolide'!$L30</f>
        <v>Seçiniz</v>
      </c>
      <c r="V30" s="100" t="b">
        <f t="shared" si="0"/>
        <v>0</v>
      </c>
      <c r="W30" s="101" t="e">
        <f t="shared" si="4"/>
        <v>#DIV/0!</v>
      </c>
      <c r="X30" s="98" t="e">
        <f t="shared" si="1"/>
        <v>#DIV/0!</v>
      </c>
      <c r="Y30" s="157">
        <f>'ÖRG Takip Formu'!Q32</f>
        <v>0</v>
      </c>
      <c r="Z30" s="157">
        <f>'ÖRG Takip Formu'!R32</f>
        <v>0</v>
      </c>
      <c r="AA30" s="157">
        <f>'ÖRG Takip Formu'!S32</f>
        <v>0</v>
      </c>
      <c r="AB30" s="157">
        <f>'ÖRG Takip Formu'!T32</f>
        <v>0</v>
      </c>
      <c r="AC30" s="91">
        <f>'Eylem Takip Formu'!AC30</f>
        <v>0</v>
      </c>
      <c r="AD30" s="91">
        <f>'Eylem Takip Formu'!AD30</f>
        <v>0</v>
      </c>
      <c r="AE30" s="91">
        <f>'Eylem Takip Formu'!AF30</f>
        <v>0</v>
      </c>
      <c r="AF30" s="91">
        <f>'Eylem Takip Formu'!AG30</f>
        <v>0</v>
      </c>
      <c r="AG30" s="91">
        <f>'Eylem Takip Formu'!AH30</f>
        <v>0</v>
      </c>
      <c r="AH30" s="90"/>
    </row>
    <row r="31" spans="2:41" s="91" customFormat="1" ht="54.6" hidden="1" customHeight="1" x14ac:dyDescent="0.25">
      <c r="B31" s="90"/>
      <c r="C31" s="164"/>
      <c r="D31" s="92"/>
      <c r="E31" s="166"/>
      <c r="F31" s="165"/>
      <c r="G31" s="90"/>
      <c r="H31" s="91">
        <f>'RD Bireysel'!$D31</f>
        <v>0</v>
      </c>
      <c r="I31" s="91">
        <f>'RD Bireysel'!$E31</f>
        <v>0</v>
      </c>
      <c r="J31" s="92">
        <f>'RD Bireysel'!$G31</f>
        <v>0</v>
      </c>
      <c r="K31" s="92"/>
      <c r="L31" s="244">
        <f>'RD Bireysel'!H31</f>
        <v>0</v>
      </c>
      <c r="M31" s="93">
        <f>'RD Bireysel'!$F31</f>
        <v>0</v>
      </c>
      <c r="N31" s="94"/>
      <c r="O31" s="95"/>
      <c r="P31" s="96" t="e">
        <f>'RD Konsolide'!H31</f>
        <v>#DIV/0!</v>
      </c>
      <c r="Q31" s="96" t="e">
        <f>'RD Konsolide'!I31</f>
        <v>#DIV/0!</v>
      </c>
      <c r="R31" s="97" t="e">
        <f t="shared" si="2"/>
        <v>#DIV/0!</v>
      </c>
      <c r="S31" s="98" t="e">
        <f t="shared" si="3"/>
        <v>#DIV/0!</v>
      </c>
      <c r="T31" s="163"/>
      <c r="U31" s="99" t="str">
        <f>'RD Konsolide'!$L31</f>
        <v>Seçiniz</v>
      </c>
      <c r="V31" s="100" t="b">
        <f t="shared" si="0"/>
        <v>0</v>
      </c>
      <c r="W31" s="101" t="e">
        <f t="shared" si="4"/>
        <v>#DIV/0!</v>
      </c>
      <c r="X31" s="98" t="e">
        <f t="shared" si="1"/>
        <v>#DIV/0!</v>
      </c>
      <c r="Y31" s="157">
        <f>'ÖRG Takip Formu'!Q33</f>
        <v>0</v>
      </c>
      <c r="Z31" s="157">
        <f>'ÖRG Takip Formu'!R33</f>
        <v>0</v>
      </c>
      <c r="AA31" s="157">
        <f>'ÖRG Takip Formu'!S33</f>
        <v>0</v>
      </c>
      <c r="AB31" s="157">
        <f>'ÖRG Takip Formu'!T33</f>
        <v>0</v>
      </c>
      <c r="AC31" s="91">
        <f>'Eylem Takip Formu'!AC31</f>
        <v>0</v>
      </c>
      <c r="AD31" s="91">
        <f>'Eylem Takip Formu'!AD31</f>
        <v>0</v>
      </c>
      <c r="AE31" s="91">
        <f>'Eylem Takip Formu'!AF31</f>
        <v>0</v>
      </c>
      <c r="AF31" s="91">
        <f>'Eylem Takip Formu'!AG31</f>
        <v>0</v>
      </c>
      <c r="AG31" s="91">
        <f>'Eylem Takip Formu'!AH31</f>
        <v>0</v>
      </c>
      <c r="AH31" s="90"/>
    </row>
    <row r="32" spans="2:41" s="91" customFormat="1" ht="54.6" hidden="1" customHeight="1" x14ac:dyDescent="0.25">
      <c r="B32" s="90"/>
      <c r="C32" s="164"/>
      <c r="D32" s="92"/>
      <c r="E32" s="166"/>
      <c r="F32" s="165"/>
      <c r="G32" s="90"/>
      <c r="H32" s="91">
        <f>'RD Bireysel'!$D32</f>
        <v>0</v>
      </c>
      <c r="I32" s="91">
        <f>'RD Bireysel'!$E32</f>
        <v>0</v>
      </c>
      <c r="J32" s="92">
        <f>'RD Bireysel'!$G32</f>
        <v>0</v>
      </c>
      <c r="K32" s="92"/>
      <c r="L32" s="244">
        <f>'RD Bireysel'!H32</f>
        <v>0</v>
      </c>
      <c r="M32" s="93">
        <f>'RD Bireysel'!$F32</f>
        <v>0</v>
      </c>
      <c r="N32" s="94"/>
      <c r="O32" s="95"/>
      <c r="P32" s="96" t="e">
        <f>'RD Konsolide'!H32</f>
        <v>#DIV/0!</v>
      </c>
      <c r="Q32" s="96" t="e">
        <f>'RD Konsolide'!I32</f>
        <v>#DIV/0!</v>
      </c>
      <c r="R32" s="97" t="e">
        <f t="shared" si="2"/>
        <v>#DIV/0!</v>
      </c>
      <c r="S32" s="98" t="e">
        <f t="shared" si="3"/>
        <v>#DIV/0!</v>
      </c>
      <c r="T32" s="163"/>
      <c r="U32" s="99" t="str">
        <f>'RD Konsolide'!$L32</f>
        <v>Seçiniz</v>
      </c>
      <c r="V32" s="100" t="b">
        <f t="shared" si="0"/>
        <v>0</v>
      </c>
      <c r="W32" s="101" t="e">
        <f t="shared" si="4"/>
        <v>#DIV/0!</v>
      </c>
      <c r="X32" s="98" t="e">
        <f t="shared" si="1"/>
        <v>#DIV/0!</v>
      </c>
      <c r="Y32" s="157">
        <f>'ÖRG Takip Formu'!Q34</f>
        <v>0</v>
      </c>
      <c r="Z32" s="157">
        <f>'ÖRG Takip Formu'!R34</f>
        <v>0</v>
      </c>
      <c r="AA32" s="157">
        <f>'ÖRG Takip Formu'!S34</f>
        <v>0</v>
      </c>
      <c r="AB32" s="157">
        <f>'ÖRG Takip Formu'!T34</f>
        <v>0</v>
      </c>
      <c r="AC32" s="91">
        <f>'Eylem Takip Formu'!AC32</f>
        <v>0</v>
      </c>
      <c r="AD32" s="91">
        <f>'Eylem Takip Formu'!AD32</f>
        <v>0</v>
      </c>
      <c r="AE32" s="91">
        <f>'Eylem Takip Formu'!AF32</f>
        <v>0</v>
      </c>
      <c r="AF32" s="91">
        <f>'Eylem Takip Formu'!AG32</f>
        <v>0</v>
      </c>
      <c r="AG32" s="91">
        <f>'Eylem Takip Formu'!AH32</f>
        <v>0</v>
      </c>
      <c r="AH32" s="90"/>
    </row>
    <row r="33" spans="2:34" s="91" customFormat="1" ht="54.6" hidden="1" customHeight="1" x14ac:dyDescent="0.25">
      <c r="B33" s="90"/>
      <c r="C33" s="164"/>
      <c r="D33" s="92"/>
      <c r="E33" s="166"/>
      <c r="F33" s="165"/>
      <c r="G33" s="90"/>
      <c r="H33" s="91">
        <f>'RD Bireysel'!$D33</f>
        <v>0</v>
      </c>
      <c r="I33" s="91">
        <f>'RD Bireysel'!$E33</f>
        <v>0</v>
      </c>
      <c r="J33" s="92">
        <f>'RD Bireysel'!$G33</f>
        <v>0</v>
      </c>
      <c r="K33" s="92"/>
      <c r="L33" s="244">
        <f>'RD Bireysel'!H33</f>
        <v>0</v>
      </c>
      <c r="M33" s="93">
        <f>'RD Bireysel'!$F33</f>
        <v>0</v>
      </c>
      <c r="N33" s="94"/>
      <c r="O33" s="95"/>
      <c r="P33" s="96" t="e">
        <f>'RD Konsolide'!H33</f>
        <v>#DIV/0!</v>
      </c>
      <c r="Q33" s="96" t="e">
        <f>'RD Konsolide'!I33</f>
        <v>#DIV/0!</v>
      </c>
      <c r="R33" s="97" t="e">
        <f t="shared" si="2"/>
        <v>#DIV/0!</v>
      </c>
      <c r="S33" s="98" t="e">
        <f t="shared" si="3"/>
        <v>#DIV/0!</v>
      </c>
      <c r="T33" s="163"/>
      <c r="U33" s="99" t="str">
        <f>'RD Konsolide'!$L33</f>
        <v>Seçiniz</v>
      </c>
      <c r="V33" s="100" t="b">
        <f t="shared" si="0"/>
        <v>0</v>
      </c>
      <c r="W33" s="101" t="e">
        <f t="shared" si="4"/>
        <v>#DIV/0!</v>
      </c>
      <c r="X33" s="98" t="e">
        <f t="shared" si="1"/>
        <v>#DIV/0!</v>
      </c>
      <c r="Y33" s="157">
        <f>'ÖRG Takip Formu'!Q35</f>
        <v>0</v>
      </c>
      <c r="Z33" s="157">
        <f>'ÖRG Takip Formu'!R35</f>
        <v>0</v>
      </c>
      <c r="AA33" s="157">
        <f>'ÖRG Takip Formu'!S35</f>
        <v>0</v>
      </c>
      <c r="AB33" s="157">
        <f>'ÖRG Takip Formu'!T35</f>
        <v>0</v>
      </c>
      <c r="AC33" s="91">
        <f>'Eylem Takip Formu'!AC33</f>
        <v>0</v>
      </c>
      <c r="AD33" s="91">
        <f>'Eylem Takip Formu'!AD33</f>
        <v>0</v>
      </c>
      <c r="AE33" s="91">
        <f>'Eylem Takip Formu'!AF33</f>
        <v>0</v>
      </c>
      <c r="AF33" s="91">
        <f>'Eylem Takip Formu'!AG33</f>
        <v>0</v>
      </c>
      <c r="AG33" s="91">
        <f>'Eylem Takip Formu'!AH33</f>
        <v>0</v>
      </c>
      <c r="AH33" s="90"/>
    </row>
    <row r="34" spans="2:34" s="91" customFormat="1" ht="54.6" hidden="1" customHeight="1" x14ac:dyDescent="0.25">
      <c r="B34" s="90"/>
      <c r="C34" s="164"/>
      <c r="D34" s="92"/>
      <c r="E34" s="166"/>
      <c r="F34" s="165"/>
      <c r="G34" s="90"/>
      <c r="H34" s="91">
        <f>'RD Bireysel'!$D34</f>
        <v>0</v>
      </c>
      <c r="I34" s="91">
        <f>'RD Bireysel'!$E34</f>
        <v>0</v>
      </c>
      <c r="J34" s="92">
        <f>'RD Bireysel'!$G34</f>
        <v>0</v>
      </c>
      <c r="K34" s="92"/>
      <c r="L34" s="244">
        <f>'RD Bireysel'!H34</f>
        <v>0</v>
      </c>
      <c r="M34" s="93">
        <f>'RD Bireysel'!$F34</f>
        <v>0</v>
      </c>
      <c r="N34" s="94"/>
      <c r="O34" s="95"/>
      <c r="P34" s="96" t="e">
        <f>'RD Konsolide'!H34</f>
        <v>#DIV/0!</v>
      </c>
      <c r="Q34" s="96" t="e">
        <f>'RD Konsolide'!I34</f>
        <v>#DIV/0!</v>
      </c>
      <c r="R34" s="97" t="e">
        <f t="shared" si="2"/>
        <v>#DIV/0!</v>
      </c>
      <c r="S34" s="98" t="e">
        <f t="shared" si="3"/>
        <v>#DIV/0!</v>
      </c>
      <c r="T34" s="163"/>
      <c r="U34" s="99" t="str">
        <f>'RD Konsolide'!$L34</f>
        <v>Seçiniz</v>
      </c>
      <c r="V34" s="100" t="b">
        <f t="shared" si="0"/>
        <v>0</v>
      </c>
      <c r="W34" s="101" t="e">
        <f t="shared" si="4"/>
        <v>#DIV/0!</v>
      </c>
      <c r="X34" s="98" t="e">
        <f t="shared" si="1"/>
        <v>#DIV/0!</v>
      </c>
      <c r="Y34" s="157">
        <f>'ÖRG Takip Formu'!Q36</f>
        <v>0</v>
      </c>
      <c r="Z34" s="157">
        <f>'ÖRG Takip Formu'!R36</f>
        <v>0</v>
      </c>
      <c r="AA34" s="157">
        <f>'ÖRG Takip Formu'!S36</f>
        <v>0</v>
      </c>
      <c r="AB34" s="157">
        <f>'ÖRG Takip Formu'!T36</f>
        <v>0</v>
      </c>
      <c r="AC34" s="91">
        <f>'Eylem Takip Formu'!AC34</f>
        <v>0</v>
      </c>
      <c r="AD34" s="91">
        <f>'Eylem Takip Formu'!AD34</f>
        <v>0</v>
      </c>
      <c r="AE34" s="91">
        <f>'Eylem Takip Formu'!AF34</f>
        <v>0</v>
      </c>
      <c r="AF34" s="91">
        <f>'Eylem Takip Formu'!AG34</f>
        <v>0</v>
      </c>
      <c r="AG34" s="91">
        <f>'Eylem Takip Formu'!AH34</f>
        <v>0</v>
      </c>
      <c r="AH34" s="90"/>
    </row>
    <row r="35" spans="2:34" s="91" customFormat="1" ht="54.6" hidden="1" customHeight="1" x14ac:dyDescent="0.25">
      <c r="B35" s="90"/>
      <c r="C35" s="164"/>
      <c r="D35" s="92"/>
      <c r="E35" s="166"/>
      <c r="F35" s="165"/>
      <c r="G35" s="90"/>
      <c r="H35" s="91">
        <f>'RD Bireysel'!$D35</f>
        <v>0</v>
      </c>
      <c r="I35" s="91">
        <f>'RD Bireysel'!$E35</f>
        <v>0</v>
      </c>
      <c r="J35" s="92">
        <f>'RD Bireysel'!$G35</f>
        <v>0</v>
      </c>
      <c r="K35" s="92"/>
      <c r="L35" s="244">
        <f>'RD Bireysel'!H35</f>
        <v>0</v>
      </c>
      <c r="M35" s="93">
        <f>'RD Bireysel'!$F35</f>
        <v>0</v>
      </c>
      <c r="N35" s="94"/>
      <c r="O35" s="95"/>
      <c r="P35" s="96" t="e">
        <f>'RD Konsolide'!H35</f>
        <v>#DIV/0!</v>
      </c>
      <c r="Q35" s="96" t="e">
        <f>'RD Konsolide'!I35</f>
        <v>#DIV/0!</v>
      </c>
      <c r="R35" s="97" t="e">
        <f t="shared" si="2"/>
        <v>#DIV/0!</v>
      </c>
      <c r="S35" s="98" t="e">
        <f t="shared" si="3"/>
        <v>#DIV/0!</v>
      </c>
      <c r="T35" s="163"/>
      <c r="U35" s="99" t="str">
        <f>'RD Konsolide'!$L35</f>
        <v>Seçiniz</v>
      </c>
      <c r="V35" s="100" t="b">
        <f t="shared" si="0"/>
        <v>0</v>
      </c>
      <c r="W35" s="101" t="e">
        <f t="shared" si="4"/>
        <v>#DIV/0!</v>
      </c>
      <c r="X35" s="98" t="e">
        <f t="shared" si="1"/>
        <v>#DIV/0!</v>
      </c>
      <c r="Y35" s="157">
        <f>'ÖRG Takip Formu'!Q37</f>
        <v>0</v>
      </c>
      <c r="Z35" s="157">
        <f>'ÖRG Takip Formu'!R37</f>
        <v>0</v>
      </c>
      <c r="AA35" s="157">
        <f>'ÖRG Takip Formu'!S37</f>
        <v>0</v>
      </c>
      <c r="AB35" s="157">
        <f>'ÖRG Takip Formu'!T37</f>
        <v>0</v>
      </c>
      <c r="AC35" s="91">
        <f>'Eylem Takip Formu'!AC35</f>
        <v>0</v>
      </c>
      <c r="AD35" s="91">
        <f>'Eylem Takip Formu'!AD35</f>
        <v>0</v>
      </c>
      <c r="AE35" s="91">
        <f>'Eylem Takip Formu'!AF35</f>
        <v>0</v>
      </c>
      <c r="AF35" s="91">
        <f>'Eylem Takip Formu'!AG35</f>
        <v>0</v>
      </c>
      <c r="AG35" s="91">
        <f>'Eylem Takip Formu'!AH35</f>
        <v>0</v>
      </c>
      <c r="AH35" s="90"/>
    </row>
    <row r="36" spans="2:34" s="91" customFormat="1" ht="54.6" hidden="1" customHeight="1" x14ac:dyDescent="0.25">
      <c r="B36" s="90"/>
      <c r="C36" s="164"/>
      <c r="D36" s="92"/>
      <c r="E36" s="166"/>
      <c r="F36" s="165"/>
      <c r="G36" s="90"/>
      <c r="H36" s="91">
        <f>'RD Bireysel'!$D36</f>
        <v>0</v>
      </c>
      <c r="I36" s="91">
        <f>'RD Bireysel'!$E36</f>
        <v>0</v>
      </c>
      <c r="J36" s="92">
        <f>'RD Bireysel'!$G36</f>
        <v>0</v>
      </c>
      <c r="K36" s="92"/>
      <c r="L36" s="244">
        <f>'RD Bireysel'!H36</f>
        <v>0</v>
      </c>
      <c r="M36" s="93">
        <f>'RD Bireysel'!$F36</f>
        <v>0</v>
      </c>
      <c r="N36" s="94"/>
      <c r="O36" s="95"/>
      <c r="P36" s="96" t="e">
        <f>'RD Konsolide'!H36</f>
        <v>#DIV/0!</v>
      </c>
      <c r="Q36" s="96" t="e">
        <f>'RD Konsolide'!I36</f>
        <v>#DIV/0!</v>
      </c>
      <c r="R36" s="97" t="e">
        <f t="shared" si="2"/>
        <v>#DIV/0!</v>
      </c>
      <c r="S36" s="98" t="e">
        <f t="shared" si="3"/>
        <v>#DIV/0!</v>
      </c>
      <c r="T36" s="163"/>
      <c r="U36" s="99" t="str">
        <f>'RD Konsolide'!$L36</f>
        <v>Seçiniz</v>
      </c>
      <c r="V36" s="100" t="b">
        <f t="shared" si="0"/>
        <v>0</v>
      </c>
      <c r="W36" s="101" t="e">
        <f t="shared" si="4"/>
        <v>#DIV/0!</v>
      </c>
      <c r="X36" s="98" t="e">
        <f t="shared" si="1"/>
        <v>#DIV/0!</v>
      </c>
      <c r="Y36" s="157">
        <f>'ÖRG Takip Formu'!Q38</f>
        <v>0</v>
      </c>
      <c r="Z36" s="157">
        <f>'ÖRG Takip Formu'!R38</f>
        <v>0</v>
      </c>
      <c r="AA36" s="157">
        <f>'ÖRG Takip Formu'!S38</f>
        <v>0</v>
      </c>
      <c r="AB36" s="157">
        <f>'ÖRG Takip Formu'!T38</f>
        <v>0</v>
      </c>
      <c r="AC36" s="91">
        <f>'Eylem Takip Formu'!AC36</f>
        <v>0</v>
      </c>
      <c r="AD36" s="91">
        <f>'Eylem Takip Formu'!AD36</f>
        <v>0</v>
      </c>
      <c r="AE36" s="91">
        <f>'Eylem Takip Formu'!AF36</f>
        <v>0</v>
      </c>
      <c r="AF36" s="91">
        <f>'Eylem Takip Formu'!AG36</f>
        <v>0</v>
      </c>
      <c r="AG36" s="91">
        <f>'Eylem Takip Formu'!AH36</f>
        <v>0</v>
      </c>
      <c r="AH36" s="90"/>
    </row>
    <row r="37" spans="2:34" s="91" customFormat="1" ht="54.6" hidden="1" customHeight="1" x14ac:dyDescent="0.25">
      <c r="B37" s="90"/>
      <c r="C37" s="164"/>
      <c r="D37" s="92"/>
      <c r="E37" s="168"/>
      <c r="F37" s="165"/>
      <c r="G37" s="90"/>
      <c r="H37" s="91">
        <f>'RD Bireysel'!$D37</f>
        <v>0</v>
      </c>
      <c r="I37" s="91">
        <f>'RD Bireysel'!$E37</f>
        <v>0</v>
      </c>
      <c r="J37" s="92">
        <f>'RD Bireysel'!$G37</f>
        <v>0</v>
      </c>
      <c r="K37" s="92"/>
      <c r="L37" s="244">
        <f>'RD Bireysel'!H37</f>
        <v>0</v>
      </c>
      <c r="M37" s="93">
        <f>'RD Bireysel'!$F37</f>
        <v>0</v>
      </c>
      <c r="N37" s="94"/>
      <c r="O37" s="95"/>
      <c r="P37" s="96" t="e">
        <f>'RD Konsolide'!H37</f>
        <v>#DIV/0!</v>
      </c>
      <c r="Q37" s="96" t="e">
        <f>'RD Konsolide'!I37</f>
        <v>#DIV/0!</v>
      </c>
      <c r="R37" s="97" t="e">
        <f t="shared" si="2"/>
        <v>#DIV/0!</v>
      </c>
      <c r="S37" s="98" t="e">
        <f t="shared" si="3"/>
        <v>#DIV/0!</v>
      </c>
      <c r="T37" s="163"/>
      <c r="U37" s="99" t="str">
        <f>'RD Konsolide'!$L37</f>
        <v>Seçiniz</v>
      </c>
      <c r="V37" s="100" t="b">
        <f t="shared" si="0"/>
        <v>0</v>
      </c>
      <c r="W37" s="101" t="e">
        <f t="shared" si="4"/>
        <v>#DIV/0!</v>
      </c>
      <c r="X37" s="98" t="e">
        <f t="shared" si="1"/>
        <v>#DIV/0!</v>
      </c>
      <c r="Y37" s="157">
        <f>'ÖRG Takip Formu'!Q39</f>
        <v>0</v>
      </c>
      <c r="Z37" s="157">
        <f>'ÖRG Takip Formu'!R39</f>
        <v>0</v>
      </c>
      <c r="AA37" s="157">
        <f>'ÖRG Takip Formu'!S39</f>
        <v>0</v>
      </c>
      <c r="AB37" s="157">
        <f>'ÖRG Takip Formu'!T39</f>
        <v>0</v>
      </c>
      <c r="AC37" s="91">
        <f>'Eylem Takip Formu'!AC37</f>
        <v>0</v>
      </c>
      <c r="AD37" s="91">
        <f>'Eylem Takip Formu'!AD37</f>
        <v>0</v>
      </c>
      <c r="AE37" s="91">
        <f>'Eylem Takip Formu'!AF37</f>
        <v>0</v>
      </c>
      <c r="AF37" s="91">
        <f>'Eylem Takip Formu'!AG37</f>
        <v>0</v>
      </c>
      <c r="AG37" s="91">
        <f>'Eylem Takip Formu'!AH37</f>
        <v>0</v>
      </c>
      <c r="AH37" s="90"/>
    </row>
    <row r="38" spans="2:34" s="91" customFormat="1" ht="54.6" hidden="1" customHeight="1" x14ac:dyDescent="0.25">
      <c r="B38" s="90"/>
      <c r="C38" s="164"/>
      <c r="D38" s="92"/>
      <c r="E38" s="168"/>
      <c r="F38" s="165"/>
      <c r="G38" s="90"/>
      <c r="H38" s="91">
        <f>'RD Bireysel'!$D38</f>
        <v>0</v>
      </c>
      <c r="I38" s="91">
        <f>'RD Bireysel'!$E38</f>
        <v>0</v>
      </c>
      <c r="J38" s="92">
        <f>'RD Bireysel'!$G38</f>
        <v>0</v>
      </c>
      <c r="K38" s="92"/>
      <c r="L38" s="244">
        <f>'RD Bireysel'!H38</f>
        <v>0</v>
      </c>
      <c r="M38" s="93">
        <f>'RD Bireysel'!$F38</f>
        <v>0</v>
      </c>
      <c r="N38" s="94"/>
      <c r="O38" s="95"/>
      <c r="P38" s="96" t="e">
        <f>'RD Konsolide'!H38</f>
        <v>#DIV/0!</v>
      </c>
      <c r="Q38" s="96" t="e">
        <f>'RD Konsolide'!I38</f>
        <v>#DIV/0!</v>
      </c>
      <c r="R38" s="97" t="e">
        <f t="shared" si="2"/>
        <v>#DIV/0!</v>
      </c>
      <c r="S38" s="98" t="e">
        <f t="shared" si="3"/>
        <v>#DIV/0!</v>
      </c>
      <c r="T38" s="163"/>
      <c r="U38" s="99" t="str">
        <f>'RD Konsolide'!$L38</f>
        <v>Seçiniz</v>
      </c>
      <c r="V38" s="100" t="b">
        <f t="shared" si="0"/>
        <v>0</v>
      </c>
      <c r="W38" s="101" t="e">
        <f t="shared" si="4"/>
        <v>#DIV/0!</v>
      </c>
      <c r="X38" s="98" t="e">
        <f t="shared" si="1"/>
        <v>#DIV/0!</v>
      </c>
      <c r="Y38" s="157">
        <f>'ÖRG Takip Formu'!Q40</f>
        <v>0</v>
      </c>
      <c r="Z38" s="157">
        <f>'ÖRG Takip Formu'!R40</f>
        <v>0</v>
      </c>
      <c r="AA38" s="157">
        <f>'ÖRG Takip Formu'!S40</f>
        <v>0</v>
      </c>
      <c r="AB38" s="157">
        <f>'ÖRG Takip Formu'!T40</f>
        <v>0</v>
      </c>
      <c r="AC38" s="91">
        <f>'Eylem Takip Formu'!AC38</f>
        <v>0</v>
      </c>
      <c r="AD38" s="91">
        <f>'Eylem Takip Formu'!AD38</f>
        <v>0</v>
      </c>
      <c r="AE38" s="91">
        <f>'Eylem Takip Formu'!AF38</f>
        <v>0</v>
      </c>
      <c r="AF38" s="91">
        <f>'Eylem Takip Formu'!AG38</f>
        <v>0</v>
      </c>
      <c r="AG38" s="91">
        <f>'Eylem Takip Formu'!AH38</f>
        <v>0</v>
      </c>
      <c r="AH38" s="90"/>
    </row>
    <row r="39" spans="2:34" s="91" customFormat="1" ht="54.6" hidden="1" customHeight="1" x14ac:dyDescent="0.25">
      <c r="B39" s="90"/>
      <c r="C39" s="164"/>
      <c r="D39" s="92"/>
      <c r="E39" s="168"/>
      <c r="F39" s="165"/>
      <c r="G39" s="90"/>
      <c r="H39" s="91">
        <f>'RD Bireysel'!$D39</f>
        <v>0</v>
      </c>
      <c r="I39" s="91">
        <f>'RD Bireysel'!$E39</f>
        <v>0</v>
      </c>
      <c r="J39" s="92">
        <f>'RD Bireysel'!$G39</f>
        <v>0</v>
      </c>
      <c r="K39" s="92"/>
      <c r="L39" s="244">
        <f>'RD Bireysel'!H39</f>
        <v>0</v>
      </c>
      <c r="M39" s="93">
        <f>'RD Bireysel'!$F39</f>
        <v>0</v>
      </c>
      <c r="N39" s="94"/>
      <c r="O39" s="95"/>
      <c r="P39" s="96" t="e">
        <f>'RD Konsolide'!H39</f>
        <v>#DIV/0!</v>
      </c>
      <c r="Q39" s="96" t="e">
        <f>'RD Konsolide'!I39</f>
        <v>#DIV/0!</v>
      </c>
      <c r="R39" s="97" t="e">
        <f t="shared" si="2"/>
        <v>#DIV/0!</v>
      </c>
      <c r="S39" s="98" t="e">
        <f t="shared" si="3"/>
        <v>#DIV/0!</v>
      </c>
      <c r="T39" s="163"/>
      <c r="U39" s="99" t="str">
        <f>'RD Konsolide'!$L39</f>
        <v>Seçiniz</v>
      </c>
      <c r="V39" s="100" t="b">
        <f t="shared" si="0"/>
        <v>0</v>
      </c>
      <c r="W39" s="101" t="e">
        <f t="shared" si="4"/>
        <v>#DIV/0!</v>
      </c>
      <c r="X39" s="98" t="e">
        <f t="shared" si="1"/>
        <v>#DIV/0!</v>
      </c>
      <c r="Y39" s="157">
        <f>'ÖRG Takip Formu'!Q41</f>
        <v>0</v>
      </c>
      <c r="Z39" s="157">
        <f>'ÖRG Takip Formu'!R41</f>
        <v>0</v>
      </c>
      <c r="AA39" s="157">
        <f>'ÖRG Takip Formu'!S41</f>
        <v>0</v>
      </c>
      <c r="AB39" s="157">
        <f>'ÖRG Takip Formu'!T41</f>
        <v>0</v>
      </c>
      <c r="AC39" s="91">
        <f>'Eylem Takip Formu'!AC39</f>
        <v>0</v>
      </c>
      <c r="AD39" s="91">
        <f>'Eylem Takip Formu'!AD39</f>
        <v>0</v>
      </c>
      <c r="AE39" s="91">
        <f>'Eylem Takip Formu'!AF39</f>
        <v>0</v>
      </c>
      <c r="AF39" s="91">
        <f>'Eylem Takip Formu'!AG39</f>
        <v>0</v>
      </c>
      <c r="AG39" s="91">
        <f>'Eylem Takip Formu'!AH39</f>
        <v>0</v>
      </c>
      <c r="AH39" s="90"/>
    </row>
    <row r="40" spans="2:34" s="91" customFormat="1" ht="54.6" hidden="1" customHeight="1" x14ac:dyDescent="0.25">
      <c r="B40" s="90"/>
      <c r="C40" s="164"/>
      <c r="D40" s="92"/>
      <c r="E40" s="168"/>
      <c r="F40" s="165"/>
      <c r="G40" s="90"/>
      <c r="H40" s="91">
        <f>'RD Bireysel'!$D40</f>
        <v>0</v>
      </c>
      <c r="I40" s="91">
        <f>'RD Bireysel'!$E40</f>
        <v>0</v>
      </c>
      <c r="J40" s="92">
        <f>'RD Bireysel'!$G40</f>
        <v>0</v>
      </c>
      <c r="K40" s="92"/>
      <c r="L40" s="244">
        <f>'RD Bireysel'!H40</f>
        <v>0</v>
      </c>
      <c r="M40" s="93">
        <f>'RD Bireysel'!$F40</f>
        <v>0</v>
      </c>
      <c r="N40" s="94"/>
      <c r="O40" s="95"/>
      <c r="P40" s="96" t="e">
        <f>'RD Konsolide'!H40</f>
        <v>#DIV/0!</v>
      </c>
      <c r="Q40" s="96" t="e">
        <f>'RD Konsolide'!I40</f>
        <v>#DIV/0!</v>
      </c>
      <c r="R40" s="97" t="e">
        <f t="shared" si="2"/>
        <v>#DIV/0!</v>
      </c>
      <c r="S40" s="98" t="e">
        <f t="shared" si="3"/>
        <v>#DIV/0!</v>
      </c>
      <c r="T40" s="163"/>
      <c r="U40" s="99" t="str">
        <f>'RD Konsolide'!$L40</f>
        <v>Seçiniz</v>
      </c>
      <c r="V40" s="100" t="b">
        <f t="shared" si="0"/>
        <v>0</v>
      </c>
      <c r="W40" s="101" t="e">
        <f t="shared" si="4"/>
        <v>#DIV/0!</v>
      </c>
      <c r="X40" s="98" t="e">
        <f t="shared" si="1"/>
        <v>#DIV/0!</v>
      </c>
      <c r="Y40" s="157">
        <f>'ÖRG Takip Formu'!Q42</f>
        <v>0</v>
      </c>
      <c r="Z40" s="157">
        <f>'ÖRG Takip Formu'!R42</f>
        <v>0</v>
      </c>
      <c r="AA40" s="157">
        <f>'ÖRG Takip Formu'!S42</f>
        <v>0</v>
      </c>
      <c r="AB40" s="157">
        <f>'ÖRG Takip Formu'!T42</f>
        <v>0</v>
      </c>
      <c r="AC40" s="91">
        <f>'Eylem Takip Formu'!AC40</f>
        <v>0</v>
      </c>
      <c r="AD40" s="91">
        <f>'Eylem Takip Formu'!AD40</f>
        <v>0</v>
      </c>
      <c r="AE40" s="91">
        <f>'Eylem Takip Formu'!AF40</f>
        <v>0</v>
      </c>
      <c r="AF40" s="91">
        <f>'Eylem Takip Formu'!AG40</f>
        <v>0</v>
      </c>
      <c r="AG40" s="91">
        <f>'Eylem Takip Formu'!AH40</f>
        <v>0</v>
      </c>
      <c r="AH40" s="90"/>
    </row>
    <row r="41" spans="2:34" s="91" customFormat="1" ht="54.6" hidden="1" customHeight="1" x14ac:dyDescent="0.25">
      <c r="B41" s="90"/>
      <c r="C41" s="164"/>
      <c r="D41" s="92"/>
      <c r="E41" s="168"/>
      <c r="F41" s="165"/>
      <c r="G41" s="90"/>
      <c r="H41" s="91">
        <f>'RD Bireysel'!$D41</f>
        <v>0</v>
      </c>
      <c r="I41" s="91">
        <f>'RD Bireysel'!$E41</f>
        <v>0</v>
      </c>
      <c r="J41" s="92">
        <f>'RD Bireysel'!$G41</f>
        <v>0</v>
      </c>
      <c r="K41" s="92"/>
      <c r="L41" s="244">
        <f>'RD Bireysel'!H41</f>
        <v>0</v>
      </c>
      <c r="M41" s="93">
        <f>'RD Bireysel'!$F41</f>
        <v>0</v>
      </c>
      <c r="N41" s="94"/>
      <c r="O41" s="95"/>
      <c r="P41" s="96" t="e">
        <f>'RD Konsolide'!H41</f>
        <v>#DIV/0!</v>
      </c>
      <c r="Q41" s="96" t="e">
        <f>'RD Konsolide'!I41</f>
        <v>#DIV/0!</v>
      </c>
      <c r="R41" s="97" t="e">
        <f t="shared" si="2"/>
        <v>#DIV/0!</v>
      </c>
      <c r="S41" s="98" t="e">
        <f t="shared" si="3"/>
        <v>#DIV/0!</v>
      </c>
      <c r="T41" s="163"/>
      <c r="U41" s="99" t="str">
        <f>'RD Konsolide'!$L41</f>
        <v>Seçiniz</v>
      </c>
      <c r="V41" s="100" t="b">
        <f t="shared" si="0"/>
        <v>0</v>
      </c>
      <c r="W41" s="101" t="e">
        <f t="shared" si="4"/>
        <v>#DIV/0!</v>
      </c>
      <c r="X41" s="98" t="e">
        <f t="shared" si="1"/>
        <v>#DIV/0!</v>
      </c>
      <c r="Y41" s="157">
        <f>'ÖRG Takip Formu'!Q43</f>
        <v>0</v>
      </c>
      <c r="Z41" s="157">
        <f>'ÖRG Takip Formu'!R43</f>
        <v>0</v>
      </c>
      <c r="AA41" s="157">
        <f>'ÖRG Takip Formu'!S43</f>
        <v>0</v>
      </c>
      <c r="AB41" s="157">
        <f>'ÖRG Takip Formu'!T43</f>
        <v>0</v>
      </c>
      <c r="AC41" s="91">
        <f>'Eylem Takip Formu'!AC41</f>
        <v>0</v>
      </c>
      <c r="AD41" s="91">
        <f>'Eylem Takip Formu'!AD41</f>
        <v>0</v>
      </c>
      <c r="AE41" s="91">
        <f>'Eylem Takip Formu'!AF41</f>
        <v>0</v>
      </c>
      <c r="AF41" s="91">
        <f>'Eylem Takip Formu'!AG41</f>
        <v>0</v>
      </c>
      <c r="AG41" s="91">
        <f>'Eylem Takip Formu'!AH41</f>
        <v>0</v>
      </c>
      <c r="AH41" s="90"/>
    </row>
    <row r="42" spans="2:34" s="91" customFormat="1" ht="54.6" hidden="1" customHeight="1" x14ac:dyDescent="0.25">
      <c r="B42" s="90"/>
      <c r="C42" s="164"/>
      <c r="D42" s="92"/>
      <c r="E42" s="168"/>
      <c r="F42" s="165"/>
      <c r="G42" s="90"/>
      <c r="H42" s="91">
        <f>'RD Bireysel'!$D42</f>
        <v>0</v>
      </c>
      <c r="I42" s="91">
        <f>'RD Bireysel'!$E42</f>
        <v>0</v>
      </c>
      <c r="J42" s="92">
        <f>'RD Bireysel'!$G42</f>
        <v>0</v>
      </c>
      <c r="K42" s="92"/>
      <c r="L42" s="244">
        <f>'RD Bireysel'!H42</f>
        <v>0</v>
      </c>
      <c r="M42" s="93">
        <f>'RD Bireysel'!$F42</f>
        <v>0</v>
      </c>
      <c r="N42" s="94"/>
      <c r="O42" s="95"/>
      <c r="P42" s="96" t="e">
        <f>'RD Konsolide'!H42</f>
        <v>#DIV/0!</v>
      </c>
      <c r="Q42" s="96" t="e">
        <f>'RD Konsolide'!I42</f>
        <v>#DIV/0!</v>
      </c>
      <c r="R42" s="97" t="e">
        <f t="shared" si="2"/>
        <v>#DIV/0!</v>
      </c>
      <c r="S42" s="98" t="e">
        <f t="shared" si="3"/>
        <v>#DIV/0!</v>
      </c>
      <c r="T42" s="163"/>
      <c r="U42" s="99" t="str">
        <f>'RD Konsolide'!$L42</f>
        <v>Seçiniz</v>
      </c>
      <c r="V42" s="100" t="b">
        <f t="shared" si="0"/>
        <v>0</v>
      </c>
      <c r="W42" s="101" t="e">
        <f t="shared" si="4"/>
        <v>#DIV/0!</v>
      </c>
      <c r="X42" s="98" t="e">
        <f t="shared" si="1"/>
        <v>#DIV/0!</v>
      </c>
      <c r="Y42" s="157">
        <f>'ÖRG Takip Formu'!Q44</f>
        <v>0</v>
      </c>
      <c r="Z42" s="157">
        <f>'ÖRG Takip Formu'!R44</f>
        <v>0</v>
      </c>
      <c r="AA42" s="157">
        <f>'ÖRG Takip Formu'!S44</f>
        <v>0</v>
      </c>
      <c r="AB42" s="157">
        <f>'ÖRG Takip Formu'!T44</f>
        <v>0</v>
      </c>
      <c r="AC42" s="91">
        <f>'Eylem Takip Formu'!AC42</f>
        <v>0</v>
      </c>
      <c r="AD42" s="91">
        <f>'Eylem Takip Formu'!AD42</f>
        <v>0</v>
      </c>
      <c r="AE42" s="91">
        <f>'Eylem Takip Formu'!AF42</f>
        <v>0</v>
      </c>
      <c r="AF42" s="91">
        <f>'Eylem Takip Formu'!AG42</f>
        <v>0</v>
      </c>
      <c r="AG42" s="91">
        <f>'Eylem Takip Formu'!AH42</f>
        <v>0</v>
      </c>
      <c r="AH42" s="90"/>
    </row>
    <row r="43" spans="2:34" s="91" customFormat="1" ht="54.6" hidden="1" customHeight="1" x14ac:dyDescent="0.25">
      <c r="B43" s="90"/>
      <c r="C43" s="164"/>
      <c r="D43" s="92"/>
      <c r="E43" s="168"/>
      <c r="F43" s="165"/>
      <c r="G43" s="90"/>
      <c r="H43" s="91">
        <f>'RD Bireysel'!$D43</f>
        <v>0</v>
      </c>
      <c r="I43" s="91">
        <f>'RD Bireysel'!$E43</f>
        <v>0</v>
      </c>
      <c r="J43" s="92">
        <f>'RD Bireysel'!$G43</f>
        <v>0</v>
      </c>
      <c r="K43" s="92"/>
      <c r="L43" s="244">
        <f>'RD Bireysel'!H43</f>
        <v>0</v>
      </c>
      <c r="M43" s="93">
        <f>'RD Bireysel'!$F43</f>
        <v>0</v>
      </c>
      <c r="N43" s="94"/>
      <c r="O43" s="95"/>
      <c r="P43" s="96" t="e">
        <f>'RD Konsolide'!H43</f>
        <v>#DIV/0!</v>
      </c>
      <c r="Q43" s="96" t="e">
        <f>'RD Konsolide'!I43</f>
        <v>#DIV/0!</v>
      </c>
      <c r="R43" s="97" t="e">
        <f t="shared" si="2"/>
        <v>#DIV/0!</v>
      </c>
      <c r="S43" s="98" t="e">
        <f t="shared" si="3"/>
        <v>#DIV/0!</v>
      </c>
      <c r="T43" s="163"/>
      <c r="U43" s="99" t="str">
        <f>'RD Konsolide'!$L43</f>
        <v>Seçiniz</v>
      </c>
      <c r="V43" s="100" t="b">
        <f t="shared" si="0"/>
        <v>0</v>
      </c>
      <c r="W43" s="101" t="e">
        <f t="shared" si="4"/>
        <v>#DIV/0!</v>
      </c>
      <c r="X43" s="98" t="e">
        <f t="shared" si="1"/>
        <v>#DIV/0!</v>
      </c>
      <c r="Y43" s="157">
        <f>'ÖRG Takip Formu'!Q45</f>
        <v>0</v>
      </c>
      <c r="Z43" s="157">
        <f>'ÖRG Takip Formu'!R45</f>
        <v>0</v>
      </c>
      <c r="AA43" s="157">
        <f>'ÖRG Takip Formu'!S45</f>
        <v>0</v>
      </c>
      <c r="AB43" s="157">
        <f>'ÖRG Takip Formu'!T45</f>
        <v>0</v>
      </c>
      <c r="AC43" s="91">
        <f>'Eylem Takip Formu'!AC43</f>
        <v>0</v>
      </c>
      <c r="AD43" s="91">
        <f>'Eylem Takip Formu'!AD43</f>
        <v>0</v>
      </c>
      <c r="AE43" s="91">
        <f>'Eylem Takip Formu'!AF43</f>
        <v>0</v>
      </c>
      <c r="AF43" s="91">
        <f>'Eylem Takip Formu'!AG43</f>
        <v>0</v>
      </c>
      <c r="AG43" s="91">
        <f>'Eylem Takip Formu'!AH43</f>
        <v>0</v>
      </c>
      <c r="AH43" s="90"/>
    </row>
    <row r="44" spans="2:34" s="91" customFormat="1" ht="54.6" hidden="1" customHeight="1" x14ac:dyDescent="0.25">
      <c r="B44" s="90"/>
      <c r="C44" s="164"/>
      <c r="D44" s="92"/>
      <c r="E44" s="168"/>
      <c r="F44" s="165"/>
      <c r="G44" s="90"/>
      <c r="H44" s="91">
        <f>'RD Bireysel'!$D44</f>
        <v>0</v>
      </c>
      <c r="I44" s="91">
        <f>'RD Bireysel'!$E44</f>
        <v>0</v>
      </c>
      <c r="J44" s="92">
        <f>'RD Bireysel'!$G44</f>
        <v>0</v>
      </c>
      <c r="K44" s="92"/>
      <c r="L44" s="244">
        <f>'RD Bireysel'!H44</f>
        <v>0</v>
      </c>
      <c r="M44" s="93">
        <f>'RD Bireysel'!$F44</f>
        <v>0</v>
      </c>
      <c r="N44" s="94"/>
      <c r="O44" s="95"/>
      <c r="P44" s="96" t="e">
        <f>'RD Konsolide'!H44</f>
        <v>#DIV/0!</v>
      </c>
      <c r="Q44" s="96" t="e">
        <f>'RD Konsolide'!I44</f>
        <v>#DIV/0!</v>
      </c>
      <c r="R44" s="97" t="e">
        <f t="shared" si="2"/>
        <v>#DIV/0!</v>
      </c>
      <c r="S44" s="98" t="e">
        <f t="shared" si="3"/>
        <v>#DIV/0!</v>
      </c>
      <c r="T44" s="163"/>
      <c r="U44" s="99" t="str">
        <f>'RD Konsolide'!$L44</f>
        <v>Seçiniz</v>
      </c>
      <c r="V44" s="100" t="b">
        <f t="shared" si="0"/>
        <v>0</v>
      </c>
      <c r="W44" s="101" t="e">
        <f t="shared" si="4"/>
        <v>#DIV/0!</v>
      </c>
      <c r="X44" s="98" t="e">
        <f t="shared" si="1"/>
        <v>#DIV/0!</v>
      </c>
      <c r="Y44" s="157">
        <f>'ÖRG Takip Formu'!Q46</f>
        <v>0</v>
      </c>
      <c r="Z44" s="157">
        <f>'ÖRG Takip Formu'!R46</f>
        <v>0</v>
      </c>
      <c r="AA44" s="157">
        <f>'ÖRG Takip Formu'!S46</f>
        <v>0</v>
      </c>
      <c r="AB44" s="157">
        <f>'ÖRG Takip Formu'!T46</f>
        <v>0</v>
      </c>
      <c r="AC44" s="91">
        <f>'Eylem Takip Formu'!AC44</f>
        <v>0</v>
      </c>
      <c r="AD44" s="91">
        <f>'Eylem Takip Formu'!AD44</f>
        <v>0</v>
      </c>
      <c r="AE44" s="91">
        <f>'Eylem Takip Formu'!AF44</f>
        <v>0</v>
      </c>
      <c r="AF44" s="91">
        <f>'Eylem Takip Formu'!AG44</f>
        <v>0</v>
      </c>
      <c r="AG44" s="91">
        <f>'Eylem Takip Formu'!AH44</f>
        <v>0</v>
      </c>
      <c r="AH44" s="90"/>
    </row>
    <row r="45" spans="2:34" s="91" customFormat="1" ht="54.6" hidden="1" customHeight="1" x14ac:dyDescent="0.25">
      <c r="B45" s="90"/>
      <c r="E45" s="169"/>
      <c r="F45" s="92"/>
      <c r="G45" s="90"/>
      <c r="H45" s="91">
        <f>'RD Bireysel'!$D45</f>
        <v>0</v>
      </c>
      <c r="I45" s="91">
        <f>'RD Bireysel'!$E45</f>
        <v>0</v>
      </c>
      <c r="J45" s="92">
        <f>'RD Bireysel'!$G45</f>
        <v>0</v>
      </c>
      <c r="K45" s="92"/>
      <c r="L45" s="244">
        <f>'RD Bireysel'!H45</f>
        <v>0</v>
      </c>
      <c r="M45" s="93">
        <f>'RD Bireysel'!$F45</f>
        <v>0</v>
      </c>
      <c r="N45" s="94"/>
      <c r="O45" s="95"/>
      <c r="P45" s="96" t="e">
        <f>'RD Konsolide'!#REF!</f>
        <v>#REF!</v>
      </c>
      <c r="Q45" s="96" t="e">
        <f>'RD Konsolide'!#REF!</f>
        <v>#REF!</v>
      </c>
      <c r="R45" s="97" t="e">
        <f t="shared" si="2"/>
        <v>#REF!</v>
      </c>
      <c r="S45" s="98" t="e">
        <f t="shared" si="3"/>
        <v>#REF!</v>
      </c>
      <c r="T45" s="163"/>
      <c r="U45" s="99" t="e">
        <f>'RD Konsolide'!#REF!</f>
        <v>#REF!</v>
      </c>
      <c r="V45" s="100" t="e">
        <f t="shared" si="0"/>
        <v>#REF!</v>
      </c>
      <c r="W45" s="101" t="e">
        <f t="shared" si="4"/>
        <v>#REF!</v>
      </c>
      <c r="X45" s="98" t="e">
        <f t="shared" si="1"/>
        <v>#REF!</v>
      </c>
      <c r="Y45" s="157">
        <f>'ÖRG Takip Formu'!Q47</f>
        <v>0</v>
      </c>
      <c r="Z45" s="157">
        <f>'ÖRG Takip Formu'!R47</f>
        <v>0</v>
      </c>
      <c r="AA45" s="157">
        <f>'ÖRG Takip Formu'!S47</f>
        <v>0</v>
      </c>
      <c r="AB45" s="157">
        <f>'ÖRG Takip Formu'!T47</f>
        <v>0</v>
      </c>
      <c r="AC45" s="91" t="e">
        <f>'Eylem Takip Formu'!#REF!</f>
        <v>#REF!</v>
      </c>
      <c r="AD45" s="91" t="e">
        <f>'Eylem Takip Formu'!#REF!</f>
        <v>#REF!</v>
      </c>
      <c r="AE45" s="91" t="e">
        <f>'Eylem Takip Formu'!#REF!</f>
        <v>#REF!</v>
      </c>
      <c r="AF45" s="91" t="e">
        <f>'Eylem Takip Formu'!#REF!</f>
        <v>#REF!</v>
      </c>
      <c r="AG45" s="91" t="e">
        <f>'Eylem Takip Formu'!#REF!</f>
        <v>#REF!</v>
      </c>
      <c r="AH45" s="90"/>
    </row>
    <row r="46" spans="2:34" s="91" customFormat="1" ht="54.6" hidden="1" customHeight="1" x14ac:dyDescent="0.25">
      <c r="B46" s="90"/>
      <c r="E46" s="169"/>
      <c r="F46" s="92"/>
      <c r="G46" s="90"/>
      <c r="H46" s="91">
        <f>'RD Bireysel'!$D46</f>
        <v>0</v>
      </c>
      <c r="I46" s="91">
        <f>'RD Bireysel'!$E46</f>
        <v>0</v>
      </c>
      <c r="J46" s="92">
        <f>'RD Bireysel'!$G46</f>
        <v>0</v>
      </c>
      <c r="K46" s="92"/>
      <c r="L46" s="244">
        <f>'RD Bireysel'!H46</f>
        <v>0</v>
      </c>
      <c r="M46" s="93">
        <f>'RD Bireysel'!$F46</f>
        <v>0</v>
      </c>
      <c r="N46" s="106"/>
      <c r="O46" s="95"/>
      <c r="P46" s="96" t="e">
        <f>'RD Konsolide'!#REF!</f>
        <v>#REF!</v>
      </c>
      <c r="Q46" s="96" t="e">
        <f>'RD Konsolide'!#REF!</f>
        <v>#REF!</v>
      </c>
      <c r="R46" s="97" t="e">
        <f t="shared" si="2"/>
        <v>#REF!</v>
      </c>
      <c r="S46" s="98" t="e">
        <f t="shared" si="3"/>
        <v>#REF!</v>
      </c>
      <c r="T46" s="163"/>
      <c r="U46" s="99" t="e">
        <f>'RD Konsolide'!#REF!</f>
        <v>#REF!</v>
      </c>
      <c r="V46" s="100" t="e">
        <f t="shared" si="0"/>
        <v>#REF!</v>
      </c>
      <c r="W46" s="101" t="e">
        <f t="shared" si="4"/>
        <v>#REF!</v>
      </c>
      <c r="X46" s="98" t="e">
        <f t="shared" si="1"/>
        <v>#REF!</v>
      </c>
      <c r="Y46" s="157">
        <f>'ÖRG Takip Formu'!Q48</f>
        <v>0</v>
      </c>
      <c r="Z46" s="157">
        <f>'ÖRG Takip Formu'!R48</f>
        <v>0</v>
      </c>
      <c r="AA46" s="157">
        <f>'ÖRG Takip Formu'!S48</f>
        <v>0</v>
      </c>
      <c r="AB46" s="157">
        <f>'ÖRG Takip Formu'!T48</f>
        <v>0</v>
      </c>
      <c r="AC46" s="91">
        <f>'Eylem Takip Formu'!AC45</f>
        <v>0</v>
      </c>
      <c r="AD46" s="91">
        <f>'Eylem Takip Formu'!AD45</f>
        <v>0</v>
      </c>
      <c r="AE46" s="91">
        <f>'Eylem Takip Formu'!AF45</f>
        <v>0</v>
      </c>
      <c r="AF46" s="91">
        <f>'Eylem Takip Formu'!AG45</f>
        <v>0</v>
      </c>
      <c r="AG46" s="91">
        <f>'Eylem Takip Formu'!AH45</f>
        <v>0</v>
      </c>
      <c r="AH46" s="90"/>
    </row>
    <row r="47" spans="2:34" s="91" customFormat="1" ht="54.6" hidden="1" customHeight="1" x14ac:dyDescent="0.25">
      <c r="B47" s="90"/>
      <c r="E47" s="169"/>
      <c r="F47" s="92"/>
      <c r="G47" s="90"/>
      <c r="H47" s="91">
        <f>'RD Bireysel'!$D47</f>
        <v>0</v>
      </c>
      <c r="I47" s="91">
        <f>'RD Bireysel'!$E47</f>
        <v>0</v>
      </c>
      <c r="J47" s="92">
        <f>'RD Bireysel'!$G47</f>
        <v>0</v>
      </c>
      <c r="K47" s="92"/>
      <c r="L47" s="244">
        <f>'RD Bireysel'!H47</f>
        <v>0</v>
      </c>
      <c r="M47" s="93">
        <f>'RD Bireysel'!$F47</f>
        <v>0</v>
      </c>
      <c r="N47" s="94"/>
      <c r="O47" s="107"/>
      <c r="P47" s="96" t="e">
        <f>'RD Konsolide'!#REF!</f>
        <v>#REF!</v>
      </c>
      <c r="Q47" s="96" t="e">
        <f>'RD Konsolide'!#REF!</f>
        <v>#REF!</v>
      </c>
      <c r="R47" s="97" t="e">
        <f t="shared" si="2"/>
        <v>#REF!</v>
      </c>
      <c r="S47" s="98" t="e">
        <f t="shared" si="3"/>
        <v>#REF!</v>
      </c>
      <c r="T47" s="163"/>
      <c r="U47" s="99" t="e">
        <f>'RD Konsolide'!#REF!</f>
        <v>#REF!</v>
      </c>
      <c r="V47" s="100" t="e">
        <f t="shared" si="0"/>
        <v>#REF!</v>
      </c>
      <c r="W47" s="101" t="e">
        <f t="shared" si="4"/>
        <v>#REF!</v>
      </c>
      <c r="X47" s="98" t="e">
        <f t="shared" si="1"/>
        <v>#REF!</v>
      </c>
      <c r="Y47" s="157">
        <f>'ÖRG Takip Formu'!Q49</f>
        <v>0</v>
      </c>
      <c r="Z47" s="157">
        <f>'ÖRG Takip Formu'!R49</f>
        <v>0</v>
      </c>
      <c r="AA47" s="157">
        <f>'ÖRG Takip Formu'!S49</f>
        <v>0</v>
      </c>
      <c r="AB47" s="157">
        <f>'ÖRG Takip Formu'!T49</f>
        <v>0</v>
      </c>
      <c r="AC47" s="91">
        <f>'Eylem Takip Formu'!AC46</f>
        <v>0</v>
      </c>
      <c r="AD47" s="91">
        <f>'Eylem Takip Formu'!AD46</f>
        <v>0</v>
      </c>
      <c r="AE47" s="91">
        <f>'Eylem Takip Formu'!AF46</f>
        <v>0</v>
      </c>
      <c r="AF47" s="91">
        <f>'Eylem Takip Formu'!AG46</f>
        <v>0</v>
      </c>
      <c r="AG47" s="91">
        <f>'Eylem Takip Formu'!AH46</f>
        <v>0</v>
      </c>
      <c r="AH47" s="90"/>
    </row>
    <row r="48" spans="2:34" s="91" customFormat="1" ht="54.6" hidden="1" customHeight="1" x14ac:dyDescent="0.25">
      <c r="B48" s="90"/>
      <c r="E48" s="169"/>
      <c r="F48" s="92"/>
      <c r="G48" s="90"/>
      <c r="H48" s="91">
        <f>'RD Bireysel'!$D48</f>
        <v>0</v>
      </c>
      <c r="I48" s="91">
        <f>'RD Bireysel'!$E48</f>
        <v>0</v>
      </c>
      <c r="J48" s="92">
        <f>'RD Bireysel'!$G48</f>
        <v>0</v>
      </c>
      <c r="K48" s="92"/>
      <c r="L48" s="244">
        <f>'RD Bireysel'!H48</f>
        <v>0</v>
      </c>
      <c r="M48" s="93">
        <f>'RD Bireysel'!$F48</f>
        <v>0</v>
      </c>
      <c r="N48" s="106"/>
      <c r="O48" s="107"/>
      <c r="P48" s="96" t="e">
        <f>'RD Konsolide'!#REF!</f>
        <v>#REF!</v>
      </c>
      <c r="Q48" s="96" t="e">
        <f>'RD Konsolide'!#REF!</f>
        <v>#REF!</v>
      </c>
      <c r="R48" s="97" t="e">
        <f t="shared" si="2"/>
        <v>#REF!</v>
      </c>
      <c r="S48" s="98" t="e">
        <f t="shared" si="3"/>
        <v>#REF!</v>
      </c>
      <c r="T48" s="163"/>
      <c r="U48" s="99" t="e">
        <f>'RD Konsolide'!#REF!</f>
        <v>#REF!</v>
      </c>
      <c r="V48" s="100" t="e">
        <f t="shared" si="0"/>
        <v>#REF!</v>
      </c>
      <c r="W48" s="101" t="e">
        <f t="shared" si="4"/>
        <v>#REF!</v>
      </c>
      <c r="X48" s="98" t="e">
        <f t="shared" si="1"/>
        <v>#REF!</v>
      </c>
      <c r="Y48" s="157">
        <f>'ÖRG Takip Formu'!Q50</f>
        <v>0</v>
      </c>
      <c r="Z48" s="157">
        <f>'ÖRG Takip Formu'!R50</f>
        <v>0</v>
      </c>
      <c r="AA48" s="157">
        <f>'ÖRG Takip Formu'!S50</f>
        <v>0</v>
      </c>
      <c r="AB48" s="157">
        <f>'ÖRG Takip Formu'!T50</f>
        <v>0</v>
      </c>
      <c r="AC48" s="91">
        <f>'Eylem Takip Formu'!AC47</f>
        <v>0</v>
      </c>
      <c r="AD48" s="91">
        <f>'Eylem Takip Formu'!AD47</f>
        <v>0</v>
      </c>
      <c r="AE48" s="91">
        <f>'Eylem Takip Formu'!AF47</f>
        <v>0</v>
      </c>
      <c r="AF48" s="91">
        <f>'Eylem Takip Formu'!AG47</f>
        <v>0</v>
      </c>
      <c r="AG48" s="91">
        <f>'Eylem Takip Formu'!AH47</f>
        <v>0</v>
      </c>
      <c r="AH48" s="90"/>
    </row>
    <row r="49" spans="2:41" s="91" customFormat="1" ht="54.6" hidden="1" customHeight="1" x14ac:dyDescent="0.25">
      <c r="B49" s="90"/>
      <c r="E49" s="169"/>
      <c r="F49" s="92"/>
      <c r="G49" s="108"/>
      <c r="H49" s="91">
        <f>'RD Bireysel'!$D49</f>
        <v>0</v>
      </c>
      <c r="I49" s="91">
        <f>'RD Bireysel'!$E49</f>
        <v>0</v>
      </c>
      <c r="J49" s="92">
        <f>'RD Bireysel'!$G49</f>
        <v>0</v>
      </c>
      <c r="K49" s="92"/>
      <c r="L49" s="244">
        <f>'RD Bireysel'!H49</f>
        <v>0</v>
      </c>
      <c r="M49" s="93">
        <f>'RD Bireysel'!$F49</f>
        <v>0</v>
      </c>
      <c r="N49" s="94"/>
      <c r="O49" s="107"/>
      <c r="P49" s="96" t="e">
        <f>'RD Konsolide'!#REF!</f>
        <v>#REF!</v>
      </c>
      <c r="Q49" s="96" t="e">
        <f>'RD Konsolide'!#REF!</f>
        <v>#REF!</v>
      </c>
      <c r="R49" s="97" t="e">
        <f t="shared" si="2"/>
        <v>#REF!</v>
      </c>
      <c r="S49" s="98" t="e">
        <f t="shared" si="3"/>
        <v>#REF!</v>
      </c>
      <c r="T49" s="163"/>
      <c r="U49" s="99" t="e">
        <f>'RD Konsolide'!#REF!</f>
        <v>#REF!</v>
      </c>
      <c r="V49" s="100" t="e">
        <f t="shared" si="0"/>
        <v>#REF!</v>
      </c>
      <c r="W49" s="101" t="e">
        <f t="shared" si="4"/>
        <v>#REF!</v>
      </c>
      <c r="X49" s="98" t="e">
        <f t="shared" si="1"/>
        <v>#REF!</v>
      </c>
      <c r="Y49" s="157">
        <f>'ÖRG Takip Formu'!Q51</f>
        <v>0</v>
      </c>
      <c r="Z49" s="157">
        <f>'ÖRG Takip Formu'!R51</f>
        <v>0</v>
      </c>
      <c r="AA49" s="157">
        <f>'ÖRG Takip Formu'!S51</f>
        <v>0</v>
      </c>
      <c r="AB49" s="157">
        <f>'ÖRG Takip Formu'!T51</f>
        <v>0</v>
      </c>
      <c r="AC49" s="91">
        <f>'Eylem Takip Formu'!AC48</f>
        <v>0</v>
      </c>
      <c r="AD49" s="91">
        <f>'Eylem Takip Formu'!AD48</f>
        <v>0</v>
      </c>
      <c r="AE49" s="91">
        <f>'Eylem Takip Formu'!AF48</f>
        <v>0</v>
      </c>
      <c r="AF49" s="91">
        <f>'Eylem Takip Formu'!AG48</f>
        <v>0</v>
      </c>
      <c r="AG49" s="91">
        <f>'Eylem Takip Formu'!AH48</f>
        <v>0</v>
      </c>
      <c r="AH49" s="90"/>
    </row>
    <row r="50" spans="2:41" s="91" customFormat="1" ht="54.6" hidden="1" customHeight="1" x14ac:dyDescent="0.25">
      <c r="B50" s="90"/>
      <c r="E50" s="169"/>
      <c r="F50" s="92"/>
      <c r="G50" s="108"/>
      <c r="H50" s="91">
        <f>'RD Bireysel'!$D50</f>
        <v>0</v>
      </c>
      <c r="I50" s="91">
        <f>'RD Bireysel'!$E50</f>
        <v>0</v>
      </c>
      <c r="J50" s="92">
        <f>'RD Bireysel'!$G50</f>
        <v>0</v>
      </c>
      <c r="K50" s="92"/>
      <c r="L50" s="244">
        <f>'RD Bireysel'!H50</f>
        <v>0</v>
      </c>
      <c r="M50" s="93">
        <f>'RD Bireysel'!$F50</f>
        <v>0</v>
      </c>
      <c r="N50" s="106"/>
      <c r="O50" s="107"/>
      <c r="P50" s="96" t="e">
        <f>'RD Konsolide'!#REF!</f>
        <v>#REF!</v>
      </c>
      <c r="Q50" s="96" t="e">
        <f>'RD Konsolide'!#REF!</f>
        <v>#REF!</v>
      </c>
      <c r="R50" s="97" t="e">
        <f t="shared" si="2"/>
        <v>#REF!</v>
      </c>
      <c r="S50" s="98" t="e">
        <f t="shared" si="3"/>
        <v>#REF!</v>
      </c>
      <c r="T50" s="163"/>
      <c r="U50" s="99" t="e">
        <f>'RD Konsolide'!#REF!</f>
        <v>#REF!</v>
      </c>
      <c r="V50" s="100" t="e">
        <f t="shared" si="0"/>
        <v>#REF!</v>
      </c>
      <c r="W50" s="101" t="e">
        <f t="shared" si="4"/>
        <v>#REF!</v>
      </c>
      <c r="X50" s="98" t="e">
        <f t="shared" si="1"/>
        <v>#REF!</v>
      </c>
      <c r="Y50" s="157">
        <f>'ÖRG Takip Formu'!Q52</f>
        <v>0</v>
      </c>
      <c r="Z50" s="157">
        <f>'ÖRG Takip Formu'!R52</f>
        <v>0</v>
      </c>
      <c r="AA50" s="157">
        <f>'ÖRG Takip Formu'!S52</f>
        <v>0</v>
      </c>
      <c r="AB50" s="157">
        <f>'ÖRG Takip Formu'!T52</f>
        <v>0</v>
      </c>
      <c r="AC50" s="91">
        <f>'Eylem Takip Formu'!AC49</f>
        <v>0</v>
      </c>
      <c r="AD50" s="91">
        <f>'Eylem Takip Formu'!AD49</f>
        <v>0</v>
      </c>
      <c r="AE50" s="91">
        <f>'Eylem Takip Formu'!AF49</f>
        <v>0</v>
      </c>
      <c r="AF50" s="91">
        <f>'Eylem Takip Formu'!AG49</f>
        <v>0</v>
      </c>
      <c r="AG50" s="91">
        <f>'Eylem Takip Formu'!AH49</f>
        <v>0</v>
      </c>
      <c r="AH50" s="90"/>
    </row>
    <row r="51" spans="2:41" ht="15" x14ac:dyDescent="0.25">
      <c r="G51" s="112"/>
      <c r="AI51" s="91"/>
      <c r="AJ51" s="91"/>
      <c r="AK51" s="91"/>
      <c r="AL51" s="91"/>
      <c r="AM51" s="91"/>
      <c r="AN51" s="91"/>
      <c r="AO51" s="91"/>
    </row>
    <row r="52" spans="2:41" x14ac:dyDescent="0.25">
      <c r="G52" s="112"/>
    </row>
  </sheetData>
  <sheetProtection sheet="1" objects="1" scenarios="1"/>
  <mergeCells count="6">
    <mergeCell ref="AI2:AO2"/>
    <mergeCell ref="C1:AH1"/>
    <mergeCell ref="C2:F2"/>
    <mergeCell ref="H2:N2"/>
    <mergeCell ref="P2:AB2"/>
    <mergeCell ref="AD2:AG2"/>
  </mergeCells>
  <phoneticPr fontId="21" type="noConversion"/>
  <conditionalFormatting sqref="C17:F18">
    <cfRule type="cellIs" dxfId="34" priority="5" operator="equal">
      <formula>0</formula>
    </cfRule>
  </conditionalFormatting>
  <conditionalFormatting sqref="C4:AO4 C5:M8 O5:AO15 N5:N18 C9:K9 M9:M15 L9:L50 C10:D16 E13:E16">
    <cfRule type="cellIs" dxfId="33" priority="6" operator="equal">
      <formula>0</formula>
    </cfRule>
  </conditionalFormatting>
  <conditionalFormatting sqref="E10:K12">
    <cfRule type="cellIs" dxfId="32" priority="3" operator="equal">
      <formula>0</formula>
    </cfRule>
  </conditionalFormatting>
  <conditionalFormatting sqref="F16">
    <cfRule type="cellIs" dxfId="31" priority="1" operator="equal">
      <formula>0</formula>
    </cfRule>
  </conditionalFormatting>
  <conditionalFormatting sqref="F13:K15">
    <cfRule type="cellIs" dxfId="30" priority="2" operator="equal">
      <formula>0</formula>
    </cfRule>
  </conditionalFormatting>
  <conditionalFormatting sqref="P4:Q50">
    <cfRule type="cellIs" dxfId="29" priority="23" operator="equal">
      <formula>2</formula>
    </cfRule>
    <cfRule type="containsText" dxfId="28" priority="24" operator="containsText" text="5">
      <formula>NOT(ISERROR(SEARCH("5",P4)))</formula>
    </cfRule>
    <cfRule type="containsText" dxfId="27" priority="25" operator="containsText" text="4">
      <formula>NOT(ISERROR(SEARCH("4",P4)))</formula>
    </cfRule>
    <cfRule type="containsText" dxfId="26" priority="26" operator="containsText" text="3">
      <formula>NOT(ISERROR(SEARCH("3",P4)))</formula>
    </cfRule>
    <cfRule type="containsText" dxfId="25" priority="27" operator="containsText" text="1">
      <formula>NOT(ISERROR(SEARCH("1",P4)))</formula>
    </cfRule>
  </conditionalFormatting>
  <conditionalFormatting sqref="S4:S50">
    <cfRule type="containsText" dxfId="24" priority="17" operator="containsText" text="&quot;--&quot;">
      <formula>NOT(ISERROR(SEARCH("""--""",S4)))</formula>
    </cfRule>
    <cfRule type="containsText" dxfId="23" priority="18" operator="containsText" text="ÇOK YÜKSEK">
      <formula>NOT(ISERROR(SEARCH("ÇOK YÜKSEK",S4)))</formula>
    </cfRule>
    <cfRule type="containsText" dxfId="22" priority="19" operator="containsText" text="YÜKSEK">
      <formula>NOT(ISERROR(SEARCH("YÜKSEK",S4)))</formula>
    </cfRule>
    <cfRule type="containsText" dxfId="21" priority="20" operator="containsText" text="ORTA">
      <formula>NOT(ISERROR(SEARCH("ORTA",S4)))</formula>
    </cfRule>
    <cfRule type="beginsWith" dxfId="20" priority="21" operator="beginsWith" text="DÜŞÜK">
      <formula>LEFT(S4,LEN("DÜŞÜK"))="DÜŞÜK"</formula>
    </cfRule>
    <cfRule type="containsText" dxfId="19" priority="22" operator="containsText" text="ÇOK DÜŞ">
      <formula>NOT(ISERROR(SEARCH("ÇOK DÜŞ",S4)))</formula>
    </cfRule>
  </conditionalFormatting>
  <conditionalFormatting sqref="U4:U50">
    <cfRule type="containsText" dxfId="18" priority="7" operator="containsText" text="Yetersiz">
      <formula>NOT(ISERROR(SEARCH("Yetersiz",U4)))</formula>
    </cfRule>
    <cfRule type="containsText" dxfId="17" priority="8" operator="containsText" text="Etkin">
      <formula>NOT(ISERROR(SEARCH("Etkin",U4)))</formula>
    </cfRule>
    <cfRule type="containsText" dxfId="16" priority="9" operator="containsText" text="Gelişmeye">
      <formula>NOT(ISERROR(SEARCH("Gelişmeye",U4)))</formula>
    </cfRule>
    <cfRule type="containsText" dxfId="15" priority="10" operator="containsText" text="Zayıf">
      <formula>NOT(ISERROR(SEARCH("Zayıf",U4)))</formula>
    </cfRule>
  </conditionalFormatting>
  <conditionalFormatting sqref="X4:X50">
    <cfRule type="containsText" dxfId="14" priority="11" operator="containsText" text="&quot;--&quot;">
      <formula>NOT(ISERROR(SEARCH("""--""",X4)))</formula>
    </cfRule>
    <cfRule type="containsText" dxfId="13" priority="12" operator="containsText" text="ÇOK YÜKSEK">
      <formula>NOT(ISERROR(SEARCH("ÇOK YÜKSEK",X4)))</formula>
    </cfRule>
    <cfRule type="containsText" dxfId="12" priority="13" operator="containsText" text="YÜKSEK">
      <formula>NOT(ISERROR(SEARCH("YÜKSEK",X4)))</formula>
    </cfRule>
    <cfRule type="containsText" dxfId="11" priority="14" operator="containsText" text="ORTA">
      <formula>NOT(ISERROR(SEARCH("ORTA",X4)))</formula>
    </cfRule>
    <cfRule type="beginsWith" dxfId="10" priority="15" operator="beginsWith" text="DÜŞÜK">
      <formula>LEFT(X4,LEN("DÜŞÜK"))="DÜŞÜK"</formula>
    </cfRule>
    <cfRule type="containsText" dxfId="9" priority="16" operator="containsText" text="ÇOK DÜŞ">
      <formula>NOT(ISERROR(SEARCH("ÇOK DÜŞ",X4)))</formula>
    </cfRule>
  </conditionalFormatting>
  <dataValidations count="2">
    <dataValidation type="list" allowBlank="1" showInputMessage="1" showErrorMessage="1" sqref="P4:Q50" xr:uid="{BF32CB4F-A188-49FF-90ED-7621C9913352}">
      <formula1>"Seçiniz, 1, 2, 3, 4, 5"</formula1>
    </dataValidation>
    <dataValidation type="list" allowBlank="1" showInputMessage="1" showErrorMessage="1" sqref="U4:U50" xr:uid="{2EC87484-6B3A-4492-984C-2D3466F21636}">
      <formula1>"Etkin Değil ve Yetersiz, Zayıf, Gelişmeye Açık, Etkin ve Yeterli, Seçiniz, --"</formula1>
    </dataValidation>
  </dataValidations>
  <pageMargins left="0.31496062992125984" right="0.23622047244094491" top="0.31496062992125984" bottom="0.39370078740157483" header="0.31496062992125984" footer="0.31496062992125984"/>
  <pageSetup paperSize="9" scale="71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1330-24B0-4916-AD71-73E35E4B9234}">
  <sheetPr>
    <pageSetUpPr fitToPage="1"/>
  </sheetPr>
  <dimension ref="B1:V23"/>
  <sheetViews>
    <sheetView zoomScale="85" zoomScaleNormal="85" workbookViewId="0">
      <selection activeCell="E7" sqref="E7"/>
    </sheetView>
  </sheetViews>
  <sheetFormatPr defaultRowHeight="15" x14ac:dyDescent="0.25"/>
  <cols>
    <col min="1" max="1" width="3.140625" customWidth="1"/>
    <col min="2" max="2" width="6.140625" customWidth="1"/>
    <col min="3" max="4" width="9.85546875" bestFit="1" customWidth="1"/>
    <col min="5" max="5" width="27.42578125" bestFit="1" customWidth="1"/>
    <col min="6" max="6" width="8.85546875" customWidth="1"/>
    <col min="7" max="7" width="8" bestFit="1" customWidth="1"/>
    <col min="8" max="8" width="23.85546875" customWidth="1"/>
    <col min="9" max="9" width="24.85546875" customWidth="1"/>
    <col min="10" max="11" width="4.140625" customWidth="1"/>
    <col min="12" max="12" width="15.42578125" bestFit="1" customWidth="1"/>
    <col min="13" max="13" width="32.140625" bestFit="1" customWidth="1"/>
    <col min="14" max="17" width="4.28515625" customWidth="1"/>
    <col min="18" max="18" width="13.140625" customWidth="1"/>
    <col min="19" max="19" width="11.42578125" customWidth="1"/>
    <col min="20" max="20" width="8" customWidth="1"/>
    <col min="22" max="22" width="11.5703125" customWidth="1"/>
  </cols>
  <sheetData>
    <row r="1" spans="2:22" ht="19.5" customHeight="1" thickBot="1" x14ac:dyDescent="0.3">
      <c r="B1" s="437" t="s">
        <v>89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9"/>
    </row>
    <row r="2" spans="2:22" ht="19.5" customHeight="1" thickBot="1" x14ac:dyDescent="0.3">
      <c r="B2" s="440" t="s">
        <v>126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2"/>
    </row>
    <row r="3" spans="2:22" s="356" customFormat="1" ht="9.75" x14ac:dyDescent="0.25">
      <c r="B3" s="471" t="s">
        <v>90</v>
      </c>
      <c r="C3" s="443" t="s">
        <v>91</v>
      </c>
      <c r="D3" s="443" t="s">
        <v>92</v>
      </c>
      <c r="E3" s="443" t="s">
        <v>93</v>
      </c>
      <c r="F3" s="443" t="s">
        <v>94</v>
      </c>
      <c r="G3" s="443" t="s">
        <v>95</v>
      </c>
      <c r="H3" s="443" t="s">
        <v>96</v>
      </c>
      <c r="I3" s="443" t="s">
        <v>97</v>
      </c>
      <c r="J3" s="443" t="s">
        <v>98</v>
      </c>
      <c r="K3" s="443" t="s">
        <v>99</v>
      </c>
      <c r="L3" s="443" t="s">
        <v>100</v>
      </c>
      <c r="M3" s="443" t="s">
        <v>101</v>
      </c>
      <c r="N3" s="443" t="s">
        <v>102</v>
      </c>
      <c r="O3" s="443" t="s">
        <v>103</v>
      </c>
      <c r="P3" s="443" t="s">
        <v>104</v>
      </c>
      <c r="Q3" s="443" t="s">
        <v>105</v>
      </c>
      <c r="R3" s="443" t="s">
        <v>106</v>
      </c>
      <c r="S3" s="443" t="s">
        <v>107</v>
      </c>
      <c r="T3" s="445" t="s">
        <v>108</v>
      </c>
      <c r="U3" s="445"/>
      <c r="V3" s="469" t="s">
        <v>127</v>
      </c>
    </row>
    <row r="4" spans="2:22" s="356" customFormat="1" ht="69.75" customHeight="1" thickBot="1" x14ac:dyDescent="0.3">
      <c r="B4" s="472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358" t="s">
        <v>110</v>
      </c>
      <c r="U4" s="358" t="s">
        <v>111</v>
      </c>
      <c r="V4" s="470"/>
    </row>
    <row r="5" spans="2:22" ht="94.5" customHeight="1" x14ac:dyDescent="0.25">
      <c r="B5" s="359">
        <v>1</v>
      </c>
      <c r="C5" s="360" t="str">
        <f ca="1">IFERROR(OFFSET('Eylem Takip Formu'!$C$4,MATCH('Risk Kontrol Eylem Planı'!B5,'Eylem Takip Formu'!$AE$4:$AE$18,0)-1,5),"")</f>
        <v/>
      </c>
      <c r="D5" s="360" t="str">
        <f ca="1">IFERROR(OFFSET('Eylem Takip Formu'!$C$4,MATCH('Risk Kontrol Eylem Planı'!B5,'Eylem Takip Formu'!$AE$4:$AE$18,0)-1,3),"")</f>
        <v/>
      </c>
      <c r="E5" s="360" t="str">
        <f ca="1">IFERROR(OFFSET('Eylem Takip Formu'!$C$4,MATCH('Risk Kontrol Eylem Planı'!$B5,'Eylem Takip Formu'!$AE$4:$AE$18,0)-1,7),"")</f>
        <v/>
      </c>
      <c r="F5" s="361" t="str">
        <f ca="1">CONCATENATE((IFERROR(OFFSET('Eylem Takip Formu'!$C$4,MATCH('Risk Kontrol Eylem Planı'!B5,'Eylem Takip Formu'!$AE$4:$AE$18,0)-1,20),"")),"  ",(IFERROR(OFFSET('Eylem Takip Formu'!$C$4,MATCH('Risk Kontrol Eylem Planı'!B5,'Eylem Takip Formu'!$AE$4:$AE$18,0)-1,21),"")))</f>
        <v xml:space="preserve">  </v>
      </c>
      <c r="G5" s="360" t="str">
        <f ca="1">IFERROR(OFFSET('Eylem Takip Formu'!$C$4,MATCH('Risk Kontrol Eylem Planı'!B5,'Eylem Takip Formu'!$AE$4:$AE$18,0)-1,6),"")</f>
        <v/>
      </c>
      <c r="H5" s="360" t="str">
        <f ca="1">IFERROR(OFFSET('Eylem Takip Formu'!$C$4,MATCH('Risk Kontrol Eylem Planı'!B5,'Eylem Takip Formu'!$AE$4:$AE$18,0)-1,9),"")</f>
        <v/>
      </c>
      <c r="I5" s="360" t="str">
        <f ca="1">IFERROR(OFFSET('Eylem Takip Formu'!$C$4,MATCH('Risk Kontrol Eylem Planı'!$B5,'Eylem Takip Formu'!$AE$4:$AE$18,0)-1,7),"")</f>
        <v/>
      </c>
      <c r="J5" s="362" t="str">
        <f ca="1">IFERROR(OFFSET('Eylem Takip Formu'!$C$4,MATCH('Risk Kontrol Eylem Planı'!B5,'Eylem Takip Formu'!$AE$4:$AE$18,0)-1,14),"")</f>
        <v/>
      </c>
      <c r="K5" s="362" t="str">
        <f ca="1">IFERROR(OFFSET('Eylem Takip Formu'!$C$4,MATCH('Risk Kontrol Eylem Planı'!B5,'Eylem Takip Formu'!$AE$4:$AE$18,0)-1,13),"")</f>
        <v/>
      </c>
      <c r="L5" s="363" t="str">
        <f ca="1">IFERROR(OFFSET('Eylem Takip Formu'!$C$4,MATCH('Risk Kontrol Eylem Planı'!B5,'Eylem Takip Formu'!$AE$4:$AE$18,0)-1,15),"")</f>
        <v/>
      </c>
      <c r="M5" s="360" t="str">
        <f ca="1">IFERROR(OFFSET('Eylem Takip Formu'!$C$4,MATCH('Risk Kontrol Eylem Planı'!B5,'Eylem Takip Formu'!$AE$4:$AE$18,0)-1,29),"")</f>
        <v/>
      </c>
      <c r="N5" s="360"/>
      <c r="O5" s="360"/>
      <c r="P5" s="360"/>
      <c r="Q5" s="360"/>
      <c r="R5" s="360"/>
      <c r="S5" s="360" t="str">
        <f ca="1">IFERROR(OFFSET('Eylem Takip Formu'!$C$4,MATCH('Risk Kontrol Eylem Planı'!B5,'Eylem Takip Formu'!$AE$4:$AE$18,0)-1,30),"")</f>
        <v/>
      </c>
      <c r="T5" s="360" t="str">
        <f ca="1">IFERROR(OFFSET('Eylem Takip Formu'!$C$4,MATCH('Risk Kontrol Eylem Planı'!B5,'Eylem Takip Formu'!$AE$4:$AE$18,0)-1,31),"")</f>
        <v/>
      </c>
      <c r="U5" s="360" t="str">
        <f ca="1">IFERROR(OFFSET('Eylem Takip Formu'!$C$4,MATCH('Risk Kontrol Eylem Planı'!B5,'Eylem Takip Formu'!$AE$4:$AE$18,0)-1,31),"")</f>
        <v/>
      </c>
      <c r="V5" s="364"/>
    </row>
    <row r="6" spans="2:22" ht="94.5" customHeight="1" x14ac:dyDescent="0.25">
      <c r="B6" s="350">
        <v>2</v>
      </c>
      <c r="C6" s="351" t="str">
        <f ca="1">IFERROR(OFFSET('Eylem Takip Formu'!$C$4,MATCH('Risk Kontrol Eylem Planı'!B6,'Eylem Takip Formu'!$AE$4:$AE$18,0)-1,5),"")</f>
        <v/>
      </c>
      <c r="D6" s="351" t="str">
        <f ca="1">IFERROR(OFFSET('Eylem Takip Formu'!$C$4,MATCH('Risk Kontrol Eylem Planı'!B6,'Eylem Takip Formu'!$AE$4:$AE$18,0)-1,3),"")</f>
        <v/>
      </c>
      <c r="E6" s="351" t="str">
        <f ca="1">IFERROR(OFFSET('Eylem Takip Formu'!$C$4,MATCH('Risk Kontrol Eylem Planı'!$B6,'Eylem Takip Formu'!$AE$4:$AE$18,0)-1,7),"")</f>
        <v/>
      </c>
      <c r="F6" s="352" t="str">
        <f ca="1">CONCATENATE((IFERROR(OFFSET('Eylem Takip Formu'!$C$4,MATCH('Risk Kontrol Eylem Planı'!B6,'Eylem Takip Formu'!$AE$4:$AE$18,0)-1,20),"")),"  ",(IFERROR(OFFSET('Eylem Takip Formu'!$C$4,MATCH('Risk Kontrol Eylem Planı'!B6,'Eylem Takip Formu'!$AE$4:$AE$18,0)-1,21),"")))</f>
        <v xml:space="preserve">  </v>
      </c>
      <c r="G6" s="351" t="str">
        <f ca="1">IFERROR(OFFSET('Eylem Takip Formu'!$C$4,MATCH('Risk Kontrol Eylem Planı'!B6,'Eylem Takip Formu'!$AE$4:$AE$18,0)-1,6),"")</f>
        <v/>
      </c>
      <c r="H6" s="351" t="str">
        <f ca="1">IFERROR(OFFSET('Eylem Takip Formu'!$C$4,MATCH('Risk Kontrol Eylem Planı'!B6,'Eylem Takip Formu'!$AE$4:$AE$18,0)-1,9),"")</f>
        <v/>
      </c>
      <c r="I6" s="351" t="str">
        <f ca="1">IFERROR(OFFSET('Eylem Takip Formu'!$C$4,MATCH('Risk Kontrol Eylem Planı'!$B6,'Eylem Takip Formu'!$AE$4:$AE$18,0)-1,7),"")</f>
        <v/>
      </c>
      <c r="J6" s="353" t="str">
        <f ca="1">IFERROR(OFFSET('Eylem Takip Formu'!$C$4,MATCH('Risk Kontrol Eylem Planı'!B6,'Eylem Takip Formu'!$AE$4:$AE$18,0)-1,14),"")</f>
        <v/>
      </c>
      <c r="K6" s="353" t="str">
        <f ca="1">IFERROR(OFFSET('Eylem Takip Formu'!$C$4,MATCH('Risk Kontrol Eylem Planı'!B6,'Eylem Takip Formu'!$AE$4:$AE$18,0)-1,13),"")</f>
        <v/>
      </c>
      <c r="L6" s="354" t="str">
        <f ca="1">IFERROR(OFFSET('Eylem Takip Formu'!$C$4,MATCH('Risk Kontrol Eylem Planı'!B6,'Eylem Takip Formu'!$AE$4:$AE$18,0)-1,15),"")</f>
        <v/>
      </c>
      <c r="M6" s="351" t="str">
        <f ca="1">IFERROR(OFFSET('Eylem Takip Formu'!$C$4,MATCH('Risk Kontrol Eylem Planı'!B6,'Eylem Takip Formu'!$AE$4:$AE$18,0)-1,29),"")</f>
        <v/>
      </c>
      <c r="N6" s="351"/>
      <c r="O6" s="351"/>
      <c r="P6" s="351"/>
      <c r="Q6" s="351"/>
      <c r="R6" s="351"/>
      <c r="S6" s="351" t="str">
        <f ca="1">IFERROR(OFFSET('Eylem Takip Formu'!$C$4,MATCH('Risk Kontrol Eylem Planı'!B6,'Eylem Takip Formu'!$AE$4:$AE$18,0)-1,30),"")</f>
        <v/>
      </c>
      <c r="T6" s="351" t="str">
        <f ca="1">IFERROR(OFFSET('Eylem Takip Formu'!$C$4,MATCH('Risk Kontrol Eylem Planı'!B6,'Eylem Takip Formu'!$AE$4:$AE$18,0)-1,31),"")</f>
        <v/>
      </c>
      <c r="U6" s="351" t="str">
        <f ca="1">IFERROR(OFFSET('Eylem Takip Formu'!$C$4,MATCH('Risk Kontrol Eylem Planı'!B6,'Eylem Takip Formu'!$AE$4:$AE$18,0)-1,31),"")</f>
        <v/>
      </c>
      <c r="V6" s="355"/>
    </row>
    <row r="7" spans="2:22" ht="94.5" customHeight="1" x14ac:dyDescent="0.25">
      <c r="B7" s="350">
        <v>3</v>
      </c>
      <c r="C7" s="351" t="str">
        <f ca="1">IFERROR(OFFSET('Eylem Takip Formu'!$C$4,MATCH('Risk Kontrol Eylem Planı'!B7,'Eylem Takip Formu'!$AE$4:$AE$18,0)-1,5),"")</f>
        <v/>
      </c>
      <c r="D7" s="351" t="str">
        <f ca="1">IFERROR(OFFSET('Eylem Takip Formu'!$C$4,MATCH('Risk Kontrol Eylem Planı'!B7,'Eylem Takip Formu'!$AE$4:$AE$18,0)-1,3),"")</f>
        <v/>
      </c>
      <c r="E7" s="351" t="str">
        <f ca="1">IFERROR(OFFSET('Eylem Takip Formu'!$C$4,MATCH('Risk Kontrol Eylem Planı'!$B7,'Eylem Takip Formu'!$AE$4:$AE$18,0)-1,7),"")</f>
        <v/>
      </c>
      <c r="F7" s="352" t="str">
        <f ca="1">CONCATENATE((IFERROR(OFFSET('Eylem Takip Formu'!$C$4,MATCH('Risk Kontrol Eylem Planı'!B7,'Eylem Takip Formu'!$AE$4:$AE$18,0)-1,20),"")),"  ",(IFERROR(OFFSET('Eylem Takip Formu'!$C$4,MATCH('Risk Kontrol Eylem Planı'!B7,'Eylem Takip Formu'!$AE$4:$AE$18,0)-1,21),"")))</f>
        <v xml:space="preserve">  </v>
      </c>
      <c r="G7" s="351" t="str">
        <f ca="1">IFERROR(OFFSET('Eylem Takip Formu'!$C$4,MATCH('Risk Kontrol Eylem Planı'!B7,'Eylem Takip Formu'!$AE$4:$AE$18,0)-1,6),"")</f>
        <v/>
      </c>
      <c r="H7" s="351" t="str">
        <f ca="1">IFERROR(OFFSET('Eylem Takip Formu'!$C$4,MATCH('Risk Kontrol Eylem Planı'!B7,'Eylem Takip Formu'!$AE$4:$AE$18,0)-1,9),"")</f>
        <v/>
      </c>
      <c r="I7" s="351" t="str">
        <f ca="1">IFERROR(OFFSET('Eylem Takip Formu'!$C$4,MATCH('Risk Kontrol Eylem Planı'!$B7,'Eylem Takip Formu'!$AE$4:$AE$18,0)-1,7),"")</f>
        <v/>
      </c>
      <c r="J7" s="353" t="str">
        <f ca="1">IFERROR(OFFSET('Eylem Takip Formu'!$C$4,MATCH('Risk Kontrol Eylem Planı'!B7,'Eylem Takip Formu'!$AE$4:$AE$18,0)-1,14),"")</f>
        <v/>
      </c>
      <c r="K7" s="353" t="str">
        <f ca="1">IFERROR(OFFSET('Eylem Takip Formu'!$C$4,MATCH('Risk Kontrol Eylem Planı'!B7,'Eylem Takip Formu'!$AE$4:$AE$18,0)-1,13),"")</f>
        <v/>
      </c>
      <c r="L7" s="354" t="str">
        <f ca="1">IFERROR(OFFSET('Eylem Takip Formu'!$C$4,MATCH('Risk Kontrol Eylem Planı'!B7,'Eylem Takip Formu'!$AE$4:$AE$18,0)-1,15),"")</f>
        <v/>
      </c>
      <c r="M7" s="351" t="str">
        <f ca="1">IFERROR(OFFSET('Eylem Takip Formu'!$C$4,MATCH('Risk Kontrol Eylem Planı'!B7,'Eylem Takip Formu'!$AE$4:$AE$18,0)-1,29),"")</f>
        <v/>
      </c>
      <c r="N7" s="351"/>
      <c r="O7" s="351"/>
      <c r="P7" s="351"/>
      <c r="Q7" s="351"/>
      <c r="R7" s="351"/>
      <c r="S7" s="351" t="str">
        <f ca="1">IFERROR(OFFSET('Eylem Takip Formu'!$C$4,MATCH('Risk Kontrol Eylem Planı'!B7,'Eylem Takip Formu'!$AE$4:$AE$18,0)-1,30),"")</f>
        <v/>
      </c>
      <c r="T7" s="351" t="str">
        <f ca="1">IFERROR(OFFSET('Eylem Takip Formu'!$C$4,MATCH('Risk Kontrol Eylem Planı'!B7,'Eylem Takip Formu'!$AE$4:$AE$18,0)-1,31),"")</f>
        <v/>
      </c>
      <c r="U7" s="351" t="str">
        <f ca="1">IFERROR(OFFSET('Eylem Takip Formu'!$C$4,MATCH('Risk Kontrol Eylem Planı'!B7,'Eylem Takip Formu'!$AE$4:$AE$18,0)-1,31),"")</f>
        <v/>
      </c>
      <c r="V7" s="365"/>
    </row>
    <row r="8" spans="2:22" ht="94.5" customHeight="1" x14ac:dyDescent="0.25">
      <c r="B8" s="350">
        <v>4</v>
      </c>
      <c r="C8" s="351" t="str">
        <f ca="1">IFERROR(OFFSET('Eylem Takip Formu'!$C$4,MATCH('Risk Kontrol Eylem Planı'!B8,'Eylem Takip Formu'!$AE$4:$AE$18,0)-1,5),"")</f>
        <v/>
      </c>
      <c r="D8" s="351" t="str">
        <f ca="1">IFERROR(OFFSET('Eylem Takip Formu'!$C$4,MATCH('Risk Kontrol Eylem Planı'!B8,'Eylem Takip Formu'!$AE$4:$AE$18,0)-1,3),"")</f>
        <v/>
      </c>
      <c r="E8" s="351" t="str">
        <f ca="1">IFERROR(OFFSET('Eylem Takip Formu'!$C$4,MATCH('Risk Kontrol Eylem Planı'!$B8,'Eylem Takip Formu'!$AE$4:$AE$18,0)-1,7),"")</f>
        <v/>
      </c>
      <c r="F8" s="352" t="str">
        <f ca="1">CONCATENATE((IFERROR(OFFSET('Eylem Takip Formu'!$C$4,MATCH('Risk Kontrol Eylem Planı'!B8,'Eylem Takip Formu'!$AE$4:$AE$18,0)-1,20),"")),"  ",(IFERROR(OFFSET('Eylem Takip Formu'!$C$4,MATCH('Risk Kontrol Eylem Planı'!B8,'Eylem Takip Formu'!$AE$4:$AE$18,0)-1,21),"")))</f>
        <v xml:space="preserve">  </v>
      </c>
      <c r="G8" s="351" t="str">
        <f ca="1">IFERROR(OFFSET('Eylem Takip Formu'!$C$4,MATCH('Risk Kontrol Eylem Planı'!B8,'Eylem Takip Formu'!$AE$4:$AE$18,0)-1,6),"")</f>
        <v/>
      </c>
      <c r="H8" s="351" t="str">
        <f ca="1">IFERROR(OFFSET('Eylem Takip Formu'!$C$4,MATCH('Risk Kontrol Eylem Planı'!B8,'Eylem Takip Formu'!$AE$4:$AE$18,0)-1,9),"")</f>
        <v/>
      </c>
      <c r="I8" s="351" t="str">
        <f ca="1">IFERROR(OFFSET('Eylem Takip Formu'!$C$4,MATCH('Risk Kontrol Eylem Planı'!$B8,'Eylem Takip Formu'!$AE$4:$AE$18,0)-1,7),"")</f>
        <v/>
      </c>
      <c r="J8" s="353" t="str">
        <f ca="1">IFERROR(OFFSET('Eylem Takip Formu'!$C$4,MATCH('Risk Kontrol Eylem Planı'!B8,'Eylem Takip Formu'!$AE$4:$AE$18,0)-1,14),"")</f>
        <v/>
      </c>
      <c r="K8" s="353" t="str">
        <f ca="1">IFERROR(OFFSET('Eylem Takip Formu'!$C$4,MATCH('Risk Kontrol Eylem Planı'!B8,'Eylem Takip Formu'!$AE$4:$AE$18,0)-1,13),"")</f>
        <v/>
      </c>
      <c r="L8" s="354" t="str">
        <f ca="1">IFERROR(OFFSET('Eylem Takip Formu'!$C$4,MATCH('Risk Kontrol Eylem Planı'!B8,'Eylem Takip Formu'!$AE$4:$AE$18,0)-1,15),"")</f>
        <v/>
      </c>
      <c r="M8" s="351" t="str">
        <f ca="1">IFERROR(OFFSET('Eylem Takip Formu'!$C$4,MATCH('Risk Kontrol Eylem Planı'!B8,'Eylem Takip Formu'!$AE$4:$AE$18,0)-1,29),"")</f>
        <v/>
      </c>
      <c r="N8" s="351"/>
      <c r="O8" s="351"/>
      <c r="P8" s="351"/>
      <c r="Q8" s="351"/>
      <c r="R8" s="351"/>
      <c r="S8" s="351" t="str">
        <f ca="1">IFERROR(OFFSET('Eylem Takip Formu'!$C$4,MATCH('Risk Kontrol Eylem Planı'!B8,'Eylem Takip Formu'!$AE$4:$AE$18,0)-1,30),"")</f>
        <v/>
      </c>
      <c r="T8" s="351" t="str">
        <f ca="1">IFERROR(OFFSET('Eylem Takip Formu'!$C$4,MATCH('Risk Kontrol Eylem Planı'!B8,'Eylem Takip Formu'!$AE$4:$AE$18,0)-1,31),"")</f>
        <v/>
      </c>
      <c r="U8" s="351" t="str">
        <f ca="1">IFERROR(OFFSET('Eylem Takip Formu'!$C$4,MATCH('Risk Kontrol Eylem Planı'!B8,'Eylem Takip Formu'!$AE$4:$AE$18,0)-1,31),"")</f>
        <v/>
      </c>
      <c r="V8" s="355"/>
    </row>
    <row r="9" spans="2:22" ht="94.5" customHeight="1" x14ac:dyDescent="0.25">
      <c r="B9" s="350">
        <v>5</v>
      </c>
      <c r="C9" s="351" t="str">
        <f ca="1">IFERROR(OFFSET('Eylem Takip Formu'!$C$4,MATCH('Risk Kontrol Eylem Planı'!B9,'Eylem Takip Formu'!$AE$4:$AE$18,0)-1,5),"")</f>
        <v/>
      </c>
      <c r="D9" s="351" t="str">
        <f ca="1">IFERROR(OFFSET('Eylem Takip Formu'!$C$4,MATCH('Risk Kontrol Eylem Planı'!B9,'Eylem Takip Formu'!$AE$4:$AE$18,0)-1,3),"")</f>
        <v/>
      </c>
      <c r="E9" s="351" t="str">
        <f ca="1">IFERROR(OFFSET('Eylem Takip Formu'!$C$4,MATCH('Risk Kontrol Eylem Planı'!$B9,'Eylem Takip Formu'!$AE$4:$AE$18,0)-1,7),"")</f>
        <v/>
      </c>
      <c r="F9" s="352" t="str">
        <f ca="1">CONCATENATE((IFERROR(OFFSET('Eylem Takip Formu'!$C$4,MATCH('Risk Kontrol Eylem Planı'!B9,'Eylem Takip Formu'!$AE$4:$AE$18,0)-1,20),"")),"  ",(IFERROR(OFFSET('Eylem Takip Formu'!$C$4,MATCH('Risk Kontrol Eylem Planı'!B9,'Eylem Takip Formu'!$AE$4:$AE$18,0)-1,21),"")))</f>
        <v xml:space="preserve">  </v>
      </c>
      <c r="G9" s="351" t="str">
        <f ca="1">IFERROR(OFFSET('Eylem Takip Formu'!$C$4,MATCH('Risk Kontrol Eylem Planı'!B9,'Eylem Takip Formu'!$AE$4:$AE$18,0)-1,6),"")</f>
        <v/>
      </c>
      <c r="H9" s="351" t="str">
        <f ca="1">IFERROR(OFFSET('Eylem Takip Formu'!$C$4,MATCH('Risk Kontrol Eylem Planı'!B9,'Eylem Takip Formu'!$AE$4:$AE$18,0)-1,9),"")</f>
        <v/>
      </c>
      <c r="I9" s="351" t="str">
        <f ca="1">IFERROR(OFFSET('Eylem Takip Formu'!$C$4,MATCH('Risk Kontrol Eylem Planı'!$B9,'Eylem Takip Formu'!$AE$4:$AE$18,0)-1,7),"")</f>
        <v/>
      </c>
      <c r="J9" s="353" t="str">
        <f ca="1">IFERROR(OFFSET('Eylem Takip Formu'!$C$4,MATCH('Risk Kontrol Eylem Planı'!B9,'Eylem Takip Formu'!$AE$4:$AE$18,0)-1,14),"")</f>
        <v/>
      </c>
      <c r="K9" s="353" t="str">
        <f ca="1">IFERROR(OFFSET('Eylem Takip Formu'!$C$4,MATCH('Risk Kontrol Eylem Planı'!B9,'Eylem Takip Formu'!$AE$4:$AE$18,0)-1,13),"")</f>
        <v/>
      </c>
      <c r="L9" s="354" t="str">
        <f ca="1">IFERROR(OFFSET('Eylem Takip Formu'!$C$4,MATCH('Risk Kontrol Eylem Planı'!B9,'Eylem Takip Formu'!$AE$4:$AE$18,0)-1,15),"")</f>
        <v/>
      </c>
      <c r="M9" s="351" t="str">
        <f ca="1">IFERROR(OFFSET('Eylem Takip Formu'!$C$4,MATCH('Risk Kontrol Eylem Planı'!B9,'Eylem Takip Formu'!$AE$4:$AE$18,0)-1,29),"")</f>
        <v/>
      </c>
      <c r="N9" s="351"/>
      <c r="O9" s="351"/>
      <c r="P9" s="351"/>
      <c r="Q9" s="351"/>
      <c r="R9" s="351"/>
      <c r="S9" s="351" t="str">
        <f ca="1">IFERROR(OFFSET('Eylem Takip Formu'!$C$4,MATCH('Risk Kontrol Eylem Planı'!B9,'Eylem Takip Formu'!$AE$4:$AE$18,0)-1,30),"")</f>
        <v/>
      </c>
      <c r="T9" s="351" t="str">
        <f ca="1">IFERROR(OFFSET('Eylem Takip Formu'!$C$4,MATCH('Risk Kontrol Eylem Planı'!B9,'Eylem Takip Formu'!$AE$4:$AE$18,0)-1,31),"")</f>
        <v/>
      </c>
      <c r="U9" s="351" t="str">
        <f ca="1">IFERROR(OFFSET('Eylem Takip Formu'!$C$4,MATCH('Risk Kontrol Eylem Planı'!B9,'Eylem Takip Formu'!$AE$4:$AE$18,0)-1,31),"")</f>
        <v/>
      </c>
      <c r="V9" s="355"/>
    </row>
    <row r="10" spans="2:22" ht="94.5" customHeight="1" thickBot="1" x14ac:dyDescent="0.3">
      <c r="B10" s="366">
        <v>6</v>
      </c>
      <c r="C10" s="367" t="str">
        <f ca="1">IFERROR(OFFSET('Eylem Takip Formu'!$C$4,MATCH('Risk Kontrol Eylem Planı'!B10,'Eylem Takip Formu'!$AE$4:$AE$18,0)-1,5),"")</f>
        <v/>
      </c>
      <c r="D10" s="367" t="str">
        <f ca="1">IFERROR(OFFSET('Eylem Takip Formu'!$C$4,MATCH('Risk Kontrol Eylem Planı'!B10,'Eylem Takip Formu'!$AE$4:$AE$18,0)-1,3),"")</f>
        <v/>
      </c>
      <c r="E10" s="367" t="str">
        <f ca="1">IFERROR(OFFSET('Eylem Takip Formu'!$C$4,MATCH('Risk Kontrol Eylem Planı'!$B10,'Eylem Takip Formu'!$AE$4:$AE$18,0)-1,7),"")</f>
        <v/>
      </c>
      <c r="F10" s="368" t="str">
        <f ca="1">CONCATENATE((IFERROR(OFFSET('Eylem Takip Formu'!$C$4,MATCH('Risk Kontrol Eylem Planı'!B10,'Eylem Takip Formu'!$AE$4:$AE$18,0)-1,20),"")),"  ",(IFERROR(OFFSET('Eylem Takip Formu'!$C$4,MATCH('Risk Kontrol Eylem Planı'!B10,'Eylem Takip Formu'!$AE$4:$AE$18,0)-1,21),"")))</f>
        <v xml:space="preserve">  </v>
      </c>
      <c r="G10" s="367" t="str">
        <f ca="1">IFERROR(OFFSET('Eylem Takip Formu'!$C$4,MATCH('Risk Kontrol Eylem Planı'!B10,'Eylem Takip Formu'!$AE$4:$AE$18,0)-1,6),"")</f>
        <v/>
      </c>
      <c r="H10" s="367" t="str">
        <f ca="1">IFERROR(OFFSET('Eylem Takip Formu'!$C$4,MATCH('Risk Kontrol Eylem Planı'!B10,'Eylem Takip Formu'!$AE$4:$AE$18,0)-1,9),"")</f>
        <v/>
      </c>
      <c r="I10" s="367" t="str">
        <f ca="1">IFERROR(OFFSET('Eylem Takip Formu'!$C$4,MATCH('Risk Kontrol Eylem Planı'!$B10,'Eylem Takip Formu'!$AE$4:$AE$18,0)-1,7),"")</f>
        <v/>
      </c>
      <c r="J10" s="369" t="str">
        <f ca="1">IFERROR(OFFSET('Eylem Takip Formu'!$C$4,MATCH('Risk Kontrol Eylem Planı'!B10,'Eylem Takip Formu'!$AE$4:$AE$18,0)-1,14),"")</f>
        <v/>
      </c>
      <c r="K10" s="369" t="str">
        <f ca="1">IFERROR(OFFSET('Eylem Takip Formu'!$C$4,MATCH('Risk Kontrol Eylem Planı'!B10,'Eylem Takip Formu'!$AE$4:$AE$18,0)-1,13),"")</f>
        <v/>
      </c>
      <c r="L10" s="370" t="str">
        <f ca="1">IFERROR(OFFSET('Eylem Takip Formu'!$C$4,MATCH('Risk Kontrol Eylem Planı'!B10,'Eylem Takip Formu'!$AE$4:$AE$18,0)-1,15),"")</f>
        <v/>
      </c>
      <c r="M10" s="367" t="str">
        <f ca="1">IFERROR(OFFSET('Eylem Takip Formu'!$C$4,MATCH('Risk Kontrol Eylem Planı'!B10,'Eylem Takip Formu'!$AE$4:$AE$18,0)-1,29),"")</f>
        <v/>
      </c>
      <c r="N10" s="367"/>
      <c r="O10" s="367"/>
      <c r="P10" s="367"/>
      <c r="Q10" s="367"/>
      <c r="R10" s="367"/>
      <c r="S10" s="367" t="str">
        <f ca="1">IFERROR(OFFSET('Eylem Takip Formu'!$C$4,MATCH('Risk Kontrol Eylem Planı'!B10,'Eylem Takip Formu'!$AE$4:$AE$18,0)-1,30),"")</f>
        <v/>
      </c>
      <c r="T10" s="367" t="str">
        <f ca="1">IFERROR(OFFSET('Eylem Takip Formu'!$C$4,MATCH('Risk Kontrol Eylem Planı'!B10,'Eylem Takip Formu'!$AE$4:$AE$18,0)-1,31),"")</f>
        <v/>
      </c>
      <c r="U10" s="367" t="str">
        <f ca="1">IFERROR(OFFSET('Eylem Takip Formu'!$C$4,MATCH('Risk Kontrol Eylem Planı'!B10,'Eylem Takip Formu'!$AE$4:$AE$18,0)-1,31),"")</f>
        <v/>
      </c>
      <c r="V10" s="371"/>
    </row>
    <row r="11" spans="2:22" x14ac:dyDescent="0.25">
      <c r="B11" s="446" t="s">
        <v>112</v>
      </c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8"/>
      <c r="O11" s="452" t="s">
        <v>113</v>
      </c>
      <c r="P11" s="453"/>
      <c r="Q11" s="453"/>
      <c r="R11" s="453"/>
      <c r="S11" s="453"/>
      <c r="T11" s="453"/>
      <c r="U11" s="453"/>
      <c r="V11" s="454"/>
    </row>
    <row r="12" spans="2:22" ht="15.75" thickBot="1" x14ac:dyDescent="0.3">
      <c r="B12" s="449" t="s">
        <v>131</v>
      </c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1"/>
      <c r="O12" s="455" t="s">
        <v>132</v>
      </c>
      <c r="P12" s="456"/>
      <c r="Q12" s="456"/>
      <c r="R12" s="456"/>
      <c r="S12" s="456"/>
      <c r="T12" s="456"/>
      <c r="U12" s="456"/>
      <c r="V12" s="457"/>
    </row>
    <row r="13" spans="2:22" ht="15.75" thickBot="1" x14ac:dyDescent="0.3">
      <c r="B13" s="428" t="s">
        <v>114</v>
      </c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ht="15.75" thickBot="1" x14ac:dyDescent="0.3">
      <c r="B14" s="431" t="s">
        <v>133</v>
      </c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3"/>
      <c r="N14" s="266"/>
      <c r="O14" s="434" t="s">
        <v>115</v>
      </c>
      <c r="P14" s="435"/>
      <c r="Q14" s="435"/>
      <c r="R14" s="435"/>
      <c r="S14" s="435"/>
      <c r="T14" s="435"/>
      <c r="U14" s="435"/>
      <c r="V14" s="436"/>
    </row>
    <row r="15" spans="2:22" ht="15.75" thickBot="1" x14ac:dyDescent="0.3">
      <c r="B15" s="431" t="s">
        <v>90</v>
      </c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3"/>
      <c r="N15" s="266"/>
      <c r="O15" s="434" t="s">
        <v>116</v>
      </c>
      <c r="P15" s="435"/>
      <c r="Q15" s="435"/>
      <c r="R15" s="435"/>
      <c r="S15" s="435"/>
      <c r="T15" s="435"/>
      <c r="U15" s="435"/>
      <c r="V15" s="436"/>
    </row>
    <row r="16" spans="2:22" ht="15.75" thickBot="1" x14ac:dyDescent="0.3">
      <c r="B16" s="431" t="s">
        <v>117</v>
      </c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3"/>
      <c r="N16" s="266"/>
      <c r="O16" s="434" t="s">
        <v>118</v>
      </c>
      <c r="P16" s="435"/>
      <c r="Q16" s="435"/>
      <c r="R16" s="435"/>
      <c r="S16" s="435"/>
      <c r="T16" s="435"/>
      <c r="U16" s="435"/>
      <c r="V16" s="436"/>
    </row>
    <row r="17" spans="2:22" ht="22.5" customHeight="1" thickBot="1" x14ac:dyDescent="0.3">
      <c r="B17" s="431" t="s">
        <v>119</v>
      </c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3"/>
      <c r="N17" s="266"/>
      <c r="O17" s="434" t="s">
        <v>120</v>
      </c>
      <c r="P17" s="435"/>
      <c r="Q17" s="435"/>
      <c r="R17" s="435"/>
      <c r="S17" s="435"/>
      <c r="T17" s="435"/>
      <c r="U17" s="435"/>
      <c r="V17" s="436"/>
    </row>
    <row r="18" spans="2:22" ht="15.75" thickBot="1" x14ac:dyDescent="0.3">
      <c r="B18" s="431" t="s">
        <v>121</v>
      </c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3"/>
      <c r="N18" s="266"/>
      <c r="O18" s="434" t="s">
        <v>122</v>
      </c>
      <c r="P18" s="435"/>
      <c r="Q18" s="435"/>
      <c r="R18" s="435"/>
      <c r="S18" s="435"/>
      <c r="T18" s="435"/>
      <c r="U18" s="435"/>
      <c r="V18" s="436"/>
    </row>
    <row r="19" spans="2:22" ht="22.5" customHeight="1" thickBot="1" x14ac:dyDescent="0.3">
      <c r="B19" s="431" t="s">
        <v>107</v>
      </c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3"/>
      <c r="N19" s="266"/>
      <c r="O19" s="434" t="s">
        <v>123</v>
      </c>
      <c r="P19" s="435"/>
      <c r="Q19" s="435"/>
      <c r="R19" s="435"/>
      <c r="S19" s="435"/>
      <c r="T19" s="435"/>
      <c r="U19" s="435"/>
      <c r="V19" s="436"/>
    </row>
    <row r="20" spans="2:22" ht="15.75" thickBot="1" x14ac:dyDescent="0.3">
      <c r="B20" s="431" t="s">
        <v>108</v>
      </c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3"/>
      <c r="N20" s="266"/>
      <c r="O20" s="434" t="s">
        <v>124</v>
      </c>
      <c r="P20" s="435"/>
      <c r="Q20" s="435"/>
      <c r="R20" s="435"/>
      <c r="S20" s="435"/>
      <c r="T20" s="435"/>
      <c r="U20" s="435"/>
      <c r="V20" s="436"/>
    </row>
    <row r="21" spans="2:22" x14ac:dyDescent="0.25">
      <c r="B21" s="473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5"/>
      <c r="N21" s="461"/>
      <c r="O21" s="463" t="s">
        <v>125</v>
      </c>
      <c r="P21" s="464"/>
      <c r="Q21" s="464"/>
      <c r="R21" s="464"/>
      <c r="S21" s="464"/>
      <c r="T21" s="464"/>
      <c r="U21" s="464"/>
      <c r="V21" s="465"/>
    </row>
    <row r="22" spans="2:22" ht="15.75" thickBot="1" x14ac:dyDescent="0.3">
      <c r="B22" s="458" t="s">
        <v>109</v>
      </c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60"/>
      <c r="N22" s="462"/>
      <c r="O22" s="466"/>
      <c r="P22" s="467"/>
      <c r="Q22" s="467"/>
      <c r="R22" s="467"/>
      <c r="S22" s="467"/>
      <c r="T22" s="467"/>
      <c r="U22" s="467"/>
      <c r="V22" s="468"/>
    </row>
    <row r="23" spans="2:22" ht="15.75" thickTop="1" x14ac:dyDescent="0.25"/>
  </sheetData>
  <sheetProtection sheet="1" objects="1" scenarios="1"/>
  <mergeCells count="45">
    <mergeCell ref="B22:M22"/>
    <mergeCell ref="N21:N22"/>
    <mergeCell ref="O21:V22"/>
    <mergeCell ref="S3:S4"/>
    <mergeCell ref="V3:V4"/>
    <mergeCell ref="B3:B4"/>
    <mergeCell ref="C3:C4"/>
    <mergeCell ref="D3:D4"/>
    <mergeCell ref="E3:E4"/>
    <mergeCell ref="B19:M19"/>
    <mergeCell ref="O19:V19"/>
    <mergeCell ref="B20:M20"/>
    <mergeCell ref="O20:V20"/>
    <mergeCell ref="B21:M21"/>
    <mergeCell ref="O15:V15"/>
    <mergeCell ref="B17:M17"/>
    <mergeCell ref="O17:V17"/>
    <mergeCell ref="B18:M18"/>
    <mergeCell ref="O18:V18"/>
    <mergeCell ref="B16:M16"/>
    <mergeCell ref="O16:V16"/>
    <mergeCell ref="T3:U3"/>
    <mergeCell ref="B11:N11"/>
    <mergeCell ref="B12:N12"/>
    <mergeCell ref="O11:V11"/>
    <mergeCell ref="O12:V12"/>
    <mergeCell ref="O3:O4"/>
    <mergeCell ref="P3:P4"/>
    <mergeCell ref="R3:R4"/>
    <mergeCell ref="B13:V13"/>
    <mergeCell ref="B14:M14"/>
    <mergeCell ref="O14:V14"/>
    <mergeCell ref="B15:M15"/>
    <mergeCell ref="B1:V1"/>
    <mergeCell ref="B2:V2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Q3:Q4"/>
  </mergeCells>
  <conditionalFormatting sqref="F5:F9">
    <cfRule type="containsText" dxfId="8" priority="8" operator="containsText" text="ÇOK DÜŞÜK">
      <formula>NOT(ISERROR(SEARCH("ÇOK DÜŞÜK",F5)))</formula>
    </cfRule>
  </conditionalFormatting>
  <conditionalFormatting sqref="F5:F10">
    <cfRule type="containsText" dxfId="7" priority="6" operator="containsText" text="YÜKSEK">
      <formula>NOT(ISERROR(SEARCH("YÜKSEK",F5)))</formula>
    </cfRule>
    <cfRule type="containsText" dxfId="6" priority="7" operator="containsText" text="ORTA">
      <formula>NOT(ISERROR(SEARCH("ORTA",F5)))</formula>
    </cfRule>
    <cfRule type="containsText" dxfId="5" priority="9" operator="containsText" text="DÜŞÜK">
      <formula>NOT(ISERROR(SEARCH("DÜŞÜK",F5)))</formula>
    </cfRule>
  </conditionalFormatting>
  <conditionalFormatting sqref="J5:K10">
    <cfRule type="cellIs" dxfId="4" priority="1" operator="equal">
      <formula>2</formula>
    </cfRule>
    <cfRule type="containsText" dxfId="3" priority="2" operator="containsText" text="5">
      <formula>NOT(ISERROR(SEARCH("5",J5)))</formula>
    </cfRule>
    <cfRule type="containsText" dxfId="2" priority="3" operator="containsText" text="4">
      <formula>NOT(ISERROR(SEARCH("4",J5)))</formula>
    </cfRule>
    <cfRule type="containsText" dxfId="1" priority="4" operator="containsText" text="3">
      <formula>NOT(ISERROR(SEARCH("3",J5)))</formula>
    </cfRule>
    <cfRule type="containsText" dxfId="0" priority="5" operator="containsText" text="1">
      <formula>NOT(ISERROR(SEARCH("1",J5)))</formula>
    </cfRule>
  </conditionalFormatting>
  <pageMargins left="0.25" right="0.25" top="0.75" bottom="0.75" header="0.3" footer="0.3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DA7EC8079716744D802BF1D3D0971442" ma:contentTypeVersion="4" ma:contentTypeDescription="Yeni belge oluşturun." ma:contentTypeScope="" ma:versionID="3b104cef6662ecf748c947b4242e5a5f">
  <xsd:schema xmlns:xsd="http://www.w3.org/2001/XMLSchema" xmlns:xs="http://www.w3.org/2001/XMLSchema" xmlns:p="http://schemas.microsoft.com/office/2006/metadata/properties" xmlns:ns2="5940bf95-b184-48cd-8bd8-b9652c6f0cf1" targetNamespace="http://schemas.microsoft.com/office/2006/metadata/properties" ma:root="true" ma:fieldsID="d369101635dbb4b2c02915133ffbd104" ns2:_="">
    <xsd:import namespace="5940bf95-b184-48cd-8bd8-b9652c6f0c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bf95-b184-48cd-8bd8-b9652c6f0c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Belge Kimliği Değeri" ma:description="Bu öğeye atanan belge kimliğinin değeri." ma:internalName="_dlc_DocId" ma:readOnly="true">
      <xsd:simpleType>
        <xsd:restriction base="dms:Text"/>
      </xsd:simpleType>
    </xsd:element>
    <xsd:element name="_dlc_DocIdUrl" ma:index="9" nillable="true" ma:displayName="Belge Kimliği" ma:description="Bu belgeye yönelik kalıcı bağlantı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Kalıcı Kimlik" ma:description="Eklerken kimliği koru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940bf95-b184-48cd-8bd8-b9652c6f0cf1">D6NVWXKX2CTR-155-352</_dlc_DocId>
    <_dlc_DocIdUrl xmlns="5940bf95-b184-48cd-8bd8-b9652c6f0cf1">
      <Url>https://www.sgb.gov.tr/_layouts/DocIdRedir.aspx?ID=D6NVWXKX2CTR-155-352</Url>
      <Description>D6NVWXKX2CTR-155-352</Description>
    </_dlc_DocIdUrl>
  </documentManagement>
</p:properties>
</file>

<file path=customXml/itemProps1.xml><?xml version="1.0" encoding="utf-8"?>
<ds:datastoreItem xmlns:ds="http://schemas.openxmlformats.org/officeDocument/2006/customXml" ds:itemID="{8D518DD2-9ED5-4AE7-881F-554B7069C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0bf95-b184-48cd-8bd8-b9652c6f0c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78FECD-8A2A-4DAB-B5AD-E1E1E971E4D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8538795-8EC4-45E3-89C4-6212EEB009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BE4D92-3212-4EA6-9017-A973A5B2FD2C}">
  <ds:schemaRefs>
    <ds:schemaRef ds:uri="5940bf95-b184-48cd-8bd8-b9652c6f0cf1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7</vt:i4>
      </vt:variant>
    </vt:vector>
  </HeadingPairs>
  <TitlesOfParts>
    <vt:vector size="15" baseType="lpstr">
      <vt:lpstr>RB Bireysel</vt:lpstr>
      <vt:lpstr>RD Bireysel</vt:lpstr>
      <vt:lpstr>RD Konsolide</vt:lpstr>
      <vt:lpstr>Kat Değ</vt:lpstr>
      <vt:lpstr>ÖRG Takip Formu</vt:lpstr>
      <vt:lpstr>Eylem Takip Formu</vt:lpstr>
      <vt:lpstr>Risk Kayıt ve Takip Formu</vt:lpstr>
      <vt:lpstr>Risk Kontrol Eylem Planı</vt:lpstr>
      <vt:lpstr>'Eylem Takip Formu'!Yazdırma_Alanı</vt:lpstr>
      <vt:lpstr>'Kat Değ'!Yazdırma_Alanı</vt:lpstr>
      <vt:lpstr>'RD Bireysel'!Yazdırma_Alanı</vt:lpstr>
      <vt:lpstr>'RD Konsolide'!Yazdırma_Alanı</vt:lpstr>
      <vt:lpstr>'Risk Kontrol Eylem Planı'!Yazdırma_Alanı</vt:lpstr>
      <vt:lpstr>'RD Bireysel'!Yazdırma_Başlıkları</vt:lpstr>
      <vt:lpstr>'RD Konsolide'!Yazdırma_Başlıkları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Erdem</dc:creator>
  <cp:lastModifiedBy>AKİF HAFİF</cp:lastModifiedBy>
  <cp:lastPrinted>2025-12-18T11:09:49Z</cp:lastPrinted>
  <dcterms:created xsi:type="dcterms:W3CDTF">2013-07-02T07:39:59Z</dcterms:created>
  <dcterms:modified xsi:type="dcterms:W3CDTF">2025-12-18T12:39:22Z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0x010100DA7EC8079716744D802BF1D3D0971442</vt:lpwstr>
  </property>
  <property fmtid="{D5CDD505-2E9C-101B-9397-08002B2CF9AE}" pid="3" name="_dlc_DocIdItemGuid">
    <vt:lpwstr>6bbcca12-d7fd-4694-b42c-4157db08569e</vt:lpwstr>
  </property>
</Properties>
</file>